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460" activeTab="2"/>
  </bookViews>
  <sheets>
    <sheet name="sažetak" sheetId="1" r:id="rId1"/>
    <sheet name="OPĆI DIO-prihodi" sheetId="2" r:id="rId2"/>
    <sheet name="OPĆI DIO-RASHODI" sheetId="3" r:id="rId3"/>
    <sheet name="sheet1" sheetId="4" r:id="rId4"/>
    <sheet name="Sheet2" sheetId="5" r:id="rId5"/>
  </sheets>
  <definedNames>
    <definedName name="_GoBack" localSheetId="1">'OPĆI DIO-prihodi'!$B$30</definedName>
    <definedName name="_GoBack" localSheetId="2">'OPĆI DIO-RASHODI'!#REF!</definedName>
    <definedName name="_xlnm.Print_Area" localSheetId="2">'OPĆI DIO-RASHODI'!$A$1:$H$84</definedName>
    <definedName name="_xlnm.Print_Area" localSheetId="3">'sheet1'!$A$1:$J$121</definedName>
  </definedNames>
  <calcPr fullCalcOnLoad="1"/>
</workbook>
</file>

<file path=xl/sharedStrings.xml><?xml version="1.0" encoding="utf-8"?>
<sst xmlns="http://schemas.openxmlformats.org/spreadsheetml/2006/main" count="236" uniqueCount="178">
  <si>
    <t>3121</t>
  </si>
  <si>
    <t>3212</t>
  </si>
  <si>
    <t>3211</t>
  </si>
  <si>
    <t>3299</t>
  </si>
  <si>
    <t>3239</t>
  </si>
  <si>
    <t>3232</t>
  </si>
  <si>
    <t>4221</t>
  </si>
  <si>
    <t>3238</t>
  </si>
  <si>
    <t>3431</t>
  </si>
  <si>
    <t>3234</t>
  </si>
  <si>
    <t>3223</t>
  </si>
  <si>
    <t>3221</t>
  </si>
  <si>
    <t>3224</t>
  </si>
  <si>
    <t>3231</t>
  </si>
  <si>
    <t xml:space="preserve">Račun prihoda/
primitka </t>
  </si>
  <si>
    <t>Naziv računa</t>
  </si>
  <si>
    <t>Indeks</t>
  </si>
  <si>
    <t>6=5/2*100</t>
  </si>
  <si>
    <t>7=5/4*100</t>
  </si>
  <si>
    <t>Prihodi iz nadležnog proračuna i od HZZO-a temeljem ugovornih obveza</t>
  </si>
  <si>
    <t>Prihodi iz nadležnog proračuna za financiranje rashoda poslovanja</t>
  </si>
  <si>
    <t>Prihodi iz nadležnog proračuna za financiranje rashoda za nabavu nefinancijske imovine</t>
  </si>
  <si>
    <t>Prihodi od prodaje proizvoda i robe te pruženih usluga i prihodi od donacija</t>
  </si>
  <si>
    <t>Donacije od pravnih i fizičkih osoba izvan općeg proračuna</t>
  </si>
  <si>
    <t>Prihodi po posebnim propisima</t>
  </si>
  <si>
    <t>Sufinanciranje cijene usluge, participacije i slično</t>
  </si>
  <si>
    <t>Pomoći iz inozemstva i od subjekata unutar općeg proračuna</t>
  </si>
  <si>
    <t>Pomoći od izvanproračunskih korisnika</t>
  </si>
  <si>
    <t>Pomoći proračunskim korisnicima iz proračuna koji im nije nadležan</t>
  </si>
  <si>
    <t xml:space="preserve">UKUPNO PRIHODI </t>
  </si>
  <si>
    <t>Račun rashoda/
izdatka</t>
  </si>
  <si>
    <t>Rashodi za zaposlene</t>
  </si>
  <si>
    <t>Plaće</t>
  </si>
  <si>
    <t>Plaće za redovan rad</t>
  </si>
  <si>
    <t xml:space="preserve">Ostali rashodi za zaposlene </t>
  </si>
  <si>
    <t>Doprinosi na plaće</t>
  </si>
  <si>
    <t>Doprinosi za obvezno zdravstveno osiguranje</t>
  </si>
  <si>
    <t>Doprinosi za obvezno osiguranje u slučaju nezaposlenosti</t>
  </si>
  <si>
    <t>Materijalni rashodi</t>
  </si>
  <si>
    <t>Naknade troškova zaposlenima</t>
  </si>
  <si>
    <t>Službena putovanja</t>
  </si>
  <si>
    <t>Naknade za prijevoz, za rad na terenu i odvojeni život</t>
  </si>
  <si>
    <t>Stručno usavršavanje</t>
  </si>
  <si>
    <t>Rashodi za materijal i energiju</t>
  </si>
  <si>
    <t>Uredski materijal i ostali materijalni rashodi</t>
  </si>
  <si>
    <t>Materijal i sirovine</t>
  </si>
  <si>
    <t>Energija</t>
  </si>
  <si>
    <t>Materijal i dijelovi za tekuće i investicijsko održavanje</t>
  </si>
  <si>
    <t>Sitni inventar i auto gume</t>
  </si>
  <si>
    <t>Službena,radna i zaštitna odjeća i obuća</t>
  </si>
  <si>
    <t>Rashodi za usluge</t>
  </si>
  <si>
    <t>Usluge telefona, pošte i prijevoza</t>
  </si>
  <si>
    <t>Usluge tekućeg i investicijskog održavanja</t>
  </si>
  <si>
    <t>Komunalne usluge</t>
  </si>
  <si>
    <t>Zakupnine i najamnine</t>
  </si>
  <si>
    <t>Zdravstvene i veterinarske usluge</t>
  </si>
  <si>
    <t>Intelektualne i osobne usluge</t>
  </si>
  <si>
    <t>Računalne usluge</t>
  </si>
  <si>
    <t>Ostale usluge</t>
  </si>
  <si>
    <t xml:space="preserve">Naknade troškova osobama izvan radnog odnosa </t>
  </si>
  <si>
    <t>Ostali nespomenuti rashodi poslovanja</t>
  </si>
  <si>
    <t>Premija osiguranja</t>
  </si>
  <si>
    <t>Reprezentacija</t>
  </si>
  <si>
    <t>Članarine i norme</t>
  </si>
  <si>
    <t>Pristojbe i naknade</t>
  </si>
  <si>
    <t>Financijski rashodi</t>
  </si>
  <si>
    <t>Ostali financijski rashodi</t>
  </si>
  <si>
    <t>Bankarske usluge i usluge platnog prometa</t>
  </si>
  <si>
    <t>Rashodi za nabavu proizvedene dugotrajne imovine</t>
  </si>
  <si>
    <t>Postrojenja i oprema</t>
  </si>
  <si>
    <t>Uredska oprema i namještaj</t>
  </si>
  <si>
    <t>Komunikacijska oprema</t>
  </si>
  <si>
    <t>Oprema za održavanje i zaštitu</t>
  </si>
  <si>
    <t>Medicinska i laboratorijska oprema</t>
  </si>
  <si>
    <t>Sportska i glazbena oprema</t>
  </si>
  <si>
    <t>Uređaji,strojevi i oprema za ostale namjene</t>
  </si>
  <si>
    <t>Knjige</t>
  </si>
  <si>
    <t>UKUPNO RASHODI</t>
  </si>
  <si>
    <t>3293</t>
  </si>
  <si>
    <t>Plaće za prekovremeni rad</t>
  </si>
  <si>
    <t>Plaće za posebne uvjete rada</t>
  </si>
  <si>
    <t>Tekuće pomoći proračunskim korisnicima dr. proračuna</t>
  </si>
  <si>
    <t>Tekući prijenosi između između prorač.korisnika istog proračuna</t>
  </si>
  <si>
    <t>Mjerni i kontrolni uređaji</t>
  </si>
  <si>
    <t>Rashodi za nabavu nefinancijske imovine</t>
  </si>
  <si>
    <t>Licence</t>
  </si>
  <si>
    <t>Knjige, umjetnička djela i ostalie izložb.vrijednosti</t>
  </si>
  <si>
    <t>Tekuće pomoći proračunskim korisnicima iz proračuna koji im nije nadležan</t>
  </si>
  <si>
    <t>Kapitalne pomoći proračunskim korisnicima iz proračuna koji im nije nadležan</t>
  </si>
  <si>
    <t>Prihodi iz proračuna za financiranje redovne djelatnosti</t>
  </si>
  <si>
    <t>Prihodi od imovine</t>
  </si>
  <si>
    <t>Prihodi od financijske imovine - kamate a vista</t>
  </si>
  <si>
    <t>Prihodi od nefinancijske imovine - najam</t>
  </si>
  <si>
    <t>Prihodi od administrativnih pristojbi i po posebnim propisima</t>
  </si>
  <si>
    <t>Prihodi od pruženih usluga - najam</t>
  </si>
  <si>
    <t>Prihodi od prodaje robe i pruženih usluga</t>
  </si>
  <si>
    <t>Tekuće donacije  od pravnih i fizičkih osoba izvan općeg proračuna</t>
  </si>
  <si>
    <t xml:space="preserve">PRIHODI PO IZVORIMA FINANCIRANJA </t>
  </si>
  <si>
    <t>Opći prihodi i primici</t>
  </si>
  <si>
    <t>Donacije</t>
  </si>
  <si>
    <t xml:space="preserve">Prihodi za posebne namjene </t>
  </si>
  <si>
    <t>Pomoći</t>
  </si>
  <si>
    <t>Vlastiti prihodi</t>
  </si>
  <si>
    <t xml:space="preserve">Sveukupno </t>
  </si>
  <si>
    <t>Tekuće pomoći od izvanproračunskih korisnika</t>
  </si>
  <si>
    <t>Kamate na oročena sredstva</t>
  </si>
  <si>
    <t>Prihodi od zakupa i iznajmljivanja imovine</t>
  </si>
  <si>
    <t>Rashodi za nabavu neproizvedene dugotrajne imovine</t>
  </si>
  <si>
    <t>Rashori poslovanja</t>
  </si>
  <si>
    <t xml:space="preserve">RASHODI PO IZVORIMA FINANCIRANJA </t>
  </si>
  <si>
    <t>SAŽETAK</t>
  </si>
  <si>
    <t>A. RAČUN PRIHODA I RASHODA</t>
  </si>
  <si>
    <t>OPIS</t>
  </si>
  <si>
    <t>6 PRIHODI POSLOVANJA</t>
  </si>
  <si>
    <t>UKUPNO PRIHODI</t>
  </si>
  <si>
    <t>3 RASHODI POSLOVANJA</t>
  </si>
  <si>
    <t>4 RASHODI ZA NABAVU NEFINANCIJSKE IMOVINE</t>
  </si>
  <si>
    <t>Razlika</t>
  </si>
  <si>
    <t>B. RAČUN FINANCIRANJA</t>
  </si>
  <si>
    <t>8 PRIMICI OD FINANCIJSKE IMOVINE I ZADUŽIVANJA</t>
  </si>
  <si>
    <t>5 IZDACI ZA FINANCIJSKU IMOVINU I OTPLATE ZAJMOVA</t>
  </si>
  <si>
    <t>NETO FINANCIRANJE</t>
  </si>
  <si>
    <t>REKAPITULACIJA</t>
  </si>
  <si>
    <t>UKUPNI PRIHODI</t>
  </si>
  <si>
    <t>VIŠAK PRETHODNIH GODINA</t>
  </si>
  <si>
    <t>PRIMICI OD FINANCIJSKE IMOVINE I ZADUŽIVANJA</t>
  </si>
  <si>
    <t>UKUPNO RASPOLOŽIVA SREDSTVA</t>
  </si>
  <si>
    <t>UKUPNI RASHODI</t>
  </si>
  <si>
    <t>IZDACI ZA FINANCIJSKU IMOVINU I OTPLATU ZAJMOVA</t>
  </si>
  <si>
    <t>UKUPNO RASPOREĐENA SREDSTVA</t>
  </si>
  <si>
    <t>C. RASPOLOŽIVA SREDSTVA IZ PRETHODNE GODINE</t>
  </si>
  <si>
    <t>VIŠAK / MANJAK IZ PRETHODNE GODINE KOJI ĆE SE POKRITI U TEKUĆOJ GODINI</t>
  </si>
  <si>
    <t>VIŠAK / MANJAK + RASPOLOŽIVA SREDSTVA IZ PRETHODNIH GODINA + NETO FINANCIRANJE</t>
  </si>
  <si>
    <t>D. INFORMACIJA O UKUPNOM VIŠKU/MANJKU DONESENOM IZ PRETHODNE GODINE</t>
  </si>
  <si>
    <t>UKUPAN DONOS VIŠKA / MANJKA IZ PRETHODNE GODINE</t>
  </si>
  <si>
    <t>Prihodi od prodaje nefinancijske imovine</t>
  </si>
  <si>
    <t>Prihodi od prodaje neproizvedene dugotrajne imovine</t>
  </si>
  <si>
    <t>Prihodi od prodaje materijalne imovine-prirodnih bogatstava</t>
  </si>
  <si>
    <t>Prihodi od prodaje proizvedene dugotrajne imovine</t>
  </si>
  <si>
    <t>Prihodi od prodaje građevinskih objekata</t>
  </si>
  <si>
    <t>Prihodi od prodaje postrojenja i opreme</t>
  </si>
  <si>
    <t>Prihodi od prodaje prijevoznih sredstava</t>
  </si>
  <si>
    <t>Primici od financijske imovine i zaduživanja</t>
  </si>
  <si>
    <t>Primljeni povrati glavnica danih zajmova i depozita</t>
  </si>
  <si>
    <t>Primici od povrata depozita i jamčevnih pologa</t>
  </si>
  <si>
    <t>Primici od prodaje dionica i udjela u glavnici</t>
  </si>
  <si>
    <t>Primici od prodaje dionica i udjela u glavnici trg.druš.u js</t>
  </si>
  <si>
    <t>Primici od zaduživanja</t>
  </si>
  <si>
    <t>Primlj.krediti i zajmovi  od kredit.i ost.financ.inst.izv.js</t>
  </si>
  <si>
    <t>Prihodi poslovanja</t>
  </si>
  <si>
    <t>Izdaci za financijsku imovinu i otplate zajmova</t>
  </si>
  <si>
    <t>Izdaci za otplate glavnica primljenih kredita i zajmova</t>
  </si>
  <si>
    <t>Otplate gl.primlj.kred.i zajm.od kred.i ost.fin.inst.izv.js</t>
  </si>
  <si>
    <t>Izvor financiranja</t>
  </si>
  <si>
    <t>Naziv izvora financiranja</t>
  </si>
  <si>
    <t xml:space="preserve">
Izvršenje 2022. </t>
  </si>
  <si>
    <t xml:space="preserve">Ostvarenje 2022. </t>
  </si>
  <si>
    <t>Prijenosi između proračunskih korisnika</t>
  </si>
  <si>
    <t>Tekuće prijenosi između prorač korisnika</t>
  </si>
  <si>
    <t xml:space="preserve">Izvršenje 2022. </t>
  </si>
  <si>
    <t>OSTVARENJE/ IZVRŠENJE 2022</t>
  </si>
  <si>
    <t>7=5/3*100</t>
  </si>
  <si>
    <t>IZVRŠENJE RASHODA I IZDATAKA ZA 2023 .G.</t>
  </si>
  <si>
    <t>Izvorni plan 2023</t>
  </si>
  <si>
    <t>Tekući plan 2023</t>
  </si>
  <si>
    <t xml:space="preserve">
Izvršenje 2023. </t>
  </si>
  <si>
    <t>Usluge promidžbe i informiranja</t>
  </si>
  <si>
    <t>Tekuće donacije u naravi</t>
  </si>
  <si>
    <t>Ostali rashodi</t>
  </si>
  <si>
    <t xml:space="preserve">Izvorni plan 2023 </t>
  </si>
  <si>
    <t xml:space="preserve">Tekući plan 2023 </t>
  </si>
  <si>
    <t xml:space="preserve">Izvršenje 2023. </t>
  </si>
  <si>
    <t>OSTVARENJE PRIHODA I PRIMITAKA ZA 2023.G.</t>
  </si>
  <si>
    <t xml:space="preserve">Ostvarenje 2023. </t>
  </si>
  <si>
    <t>IZVORNI PLAN 2023</t>
  </si>
  <si>
    <t>TEKUĆI PLAN 2023</t>
  </si>
  <si>
    <t>OSTVARENJE/ IZVRŠENJE 2023</t>
  </si>
  <si>
    <t>VLASTITI IZVORI</t>
  </si>
</sst>
</file>

<file path=xl/styles.xml><?xml version="1.0" encoding="utf-8"?>
<styleSheet xmlns="http://schemas.openxmlformats.org/spreadsheetml/2006/main">
  <numFmts count="3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#?/?"/>
    <numFmt numFmtId="171" formatCode="#??/??"/>
    <numFmt numFmtId="172" formatCode="m/d/yy"/>
    <numFmt numFmtId="173" formatCode="d\-mmm\-yy"/>
    <numFmt numFmtId="174" formatCode="d\-mmm"/>
    <numFmt numFmtId="175" formatCode="mmm\-yy"/>
    <numFmt numFmtId="176" formatCode="m/d/yyyy\ h:mm"/>
    <numFmt numFmtId="177" formatCode="\(#,##0_);\(#,##0\)"/>
    <numFmt numFmtId="178" formatCode="\(#,##0_);[Red]\(#,##0\)"/>
    <numFmt numFmtId="179" formatCode="\(#,##0.00_);\(#,##0.00\)"/>
    <numFmt numFmtId="180" formatCode="\(#,##0.00_);[Red]\(#,##0.00\)"/>
    <numFmt numFmtId="181" formatCode="_(* #,##0_);_(* \(#,##0\);_(* &quot;-&quot;_);_(@_)"/>
    <numFmt numFmtId="182" formatCode="_(&quot;$&quot;* #,##0_);_(&quot;$&quot;* \(#,##0\);_(&quot;$&quot;* &quot;-&quot;_);_(@_)"/>
    <numFmt numFmtId="183" formatCode="_(* #,##0.00_);_(* \(#,##0.00\);_(* &quot;-&quot;??_);_(@_)"/>
    <numFmt numFmtId="184" formatCode="_(&quot;$&quot;* #,##0.00_);_(&quot;$&quot;* \(#,##0.00\);_(&quot;$&quot;* &quot;-&quot;??_);_(@_)"/>
    <numFmt numFmtId="185" formatCode="[$-1041A]#,##0.00;\-\ #,##0.00"/>
    <numFmt numFmtId="186" formatCode="#,##0.00\ &quot;kn&quot;"/>
    <numFmt numFmtId="187" formatCode="#,##0.00_ ;\-#,##0.00\ "/>
    <numFmt numFmtId="188" formatCode="&quot;Da&quot;;&quot;Da&quot;;&quot;Ne&quot;"/>
    <numFmt numFmtId="189" formatCode="&quot;True&quot;;&quot;True&quot;;&quot;False&quot;"/>
    <numFmt numFmtId="190" formatCode="&quot;Uključeno&quot;;&quot;Uključeno&quot;;&quot;Isključeno&quot;"/>
    <numFmt numFmtId="191" formatCode="[$¥€-2]\ #,##0.00_);[Red]\([$€-2]\ #,##0.00\)"/>
    <numFmt numFmtId="192" formatCode="#,##0.00\ _k_n"/>
  </numFmts>
  <fonts count="50">
    <font>
      <sz val="10"/>
      <name val="Arial"/>
      <family val="0"/>
    </font>
    <font>
      <b/>
      <sz val="9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b/>
      <sz val="10"/>
      <color indexed="8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i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2"/>
      <name val="Calibri"/>
      <family val="2"/>
    </font>
    <font>
      <sz val="11"/>
      <color indexed="58"/>
      <name val="Calibri"/>
      <family val="2"/>
    </font>
    <font>
      <u val="single"/>
      <sz val="10"/>
      <color indexed="30"/>
      <name val="Arial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5"/>
      <name val="Arial"/>
      <family val="2"/>
    </font>
    <font>
      <b/>
      <sz val="11"/>
      <color indexed="1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20" borderId="1" applyNumberFormat="0" applyFont="0" applyAlignment="0" applyProtection="0"/>
    <xf numFmtId="0" fontId="31" fillId="21" borderId="0" applyNumberFormat="0" applyBorder="0" applyAlignment="0" applyProtection="0"/>
    <xf numFmtId="0" fontId="32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3" fillId="28" borderId="2" applyNumberFormat="0" applyAlignment="0" applyProtection="0"/>
    <xf numFmtId="0" fontId="34" fillId="28" borderId="3" applyNumberFormat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1" borderId="8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2" borderId="3" applyNumberFormat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168">
    <xf numFmtId="0" fontId="0" fillId="0" borderId="0" xfId="0" applyAlignment="1">
      <alignment/>
    </xf>
    <xf numFmtId="0" fontId="2" fillId="0" borderId="0" xfId="0" applyFont="1" applyAlignment="1">
      <alignment readingOrder="1"/>
    </xf>
    <xf numFmtId="0" fontId="3" fillId="0" borderId="0" xfId="0" applyFont="1" applyAlignment="1" applyProtection="1">
      <alignment wrapText="1" readingOrder="1"/>
      <protection locked="0"/>
    </xf>
    <xf numFmtId="0" fontId="4" fillId="0" borderId="0" xfId="0" applyFont="1" applyAlignment="1">
      <alignment readingOrder="1"/>
    </xf>
    <xf numFmtId="0" fontId="0" fillId="0" borderId="0" xfId="0" applyFont="1" applyAlignment="1">
      <alignment readingOrder="1"/>
    </xf>
    <xf numFmtId="192" fontId="2" fillId="0" borderId="10" xfId="0" applyNumberFormat="1" applyFont="1" applyFill="1" applyBorder="1" applyAlignment="1" quotePrefix="1">
      <alignment horizontal="center" vertical="center" wrapText="1"/>
    </xf>
    <xf numFmtId="192" fontId="2" fillId="0" borderId="10" xfId="0" applyNumberFormat="1" applyFont="1" applyFill="1" applyBorder="1" applyAlignment="1" quotePrefix="1">
      <alignment horizontal="center" vertical="center"/>
    </xf>
    <xf numFmtId="0" fontId="3" fillId="0" borderId="11" xfId="0" applyFont="1" applyBorder="1" applyAlignment="1" applyProtection="1">
      <alignment wrapText="1" readingOrder="1"/>
      <protection locked="0"/>
    </xf>
    <xf numFmtId="185" fontId="3" fillId="0" borderId="11" xfId="0" applyNumberFormat="1" applyFont="1" applyBorder="1" applyAlignment="1" applyProtection="1">
      <alignment wrapText="1" readingOrder="1"/>
      <protection locked="0"/>
    </xf>
    <xf numFmtId="192" fontId="6" fillId="0" borderId="10" xfId="0" applyNumberFormat="1" applyFont="1" applyFill="1" applyBorder="1" applyAlignment="1">
      <alignment horizontal="center" vertical="center" wrapText="1"/>
    </xf>
    <xf numFmtId="192" fontId="6" fillId="0" borderId="10" xfId="0" applyNumberFormat="1" applyFont="1" applyFill="1" applyBorder="1" applyAlignment="1">
      <alignment horizontal="center" vertical="center"/>
    </xf>
    <xf numFmtId="0" fontId="2" fillId="0" borderId="0" xfId="0" applyFont="1" applyAlignment="1" applyProtection="1">
      <alignment wrapText="1" readingOrder="1"/>
      <protection locked="0"/>
    </xf>
    <xf numFmtId="0" fontId="0" fillId="0" borderId="10" xfId="0" applyFont="1" applyBorder="1" applyAlignment="1">
      <alignment wrapText="1" readingOrder="1"/>
    </xf>
    <xf numFmtId="185" fontId="0" fillId="0" borderId="12" xfId="0" applyNumberFormat="1" applyFont="1" applyBorder="1" applyAlignment="1" applyProtection="1">
      <alignment wrapText="1" readingOrder="1"/>
      <protection locked="0"/>
    </xf>
    <xf numFmtId="185" fontId="0" fillId="0" borderId="11" xfId="0" applyNumberFormat="1" applyFont="1" applyBorder="1" applyAlignment="1" applyProtection="1">
      <alignment wrapText="1" readingOrder="1"/>
      <protection locked="0"/>
    </xf>
    <xf numFmtId="0" fontId="48" fillId="0" borderId="0" xfId="0" applyFont="1" applyBorder="1" applyAlignment="1">
      <alignment wrapText="1" readingOrder="1"/>
    </xf>
    <xf numFmtId="185" fontId="3" fillId="0" borderId="0" xfId="0" applyNumberFormat="1" applyFont="1" applyBorder="1" applyAlignment="1" applyProtection="1">
      <alignment wrapText="1" readingOrder="1"/>
      <protection locked="0"/>
    </xf>
    <xf numFmtId="185" fontId="0" fillId="0" borderId="13" xfId="0" applyNumberFormat="1" applyFont="1" applyBorder="1" applyAlignment="1" applyProtection="1">
      <alignment wrapText="1" readingOrder="1"/>
      <protection locked="0"/>
    </xf>
    <xf numFmtId="0" fontId="1" fillId="0" borderId="11" xfId="0" applyFont="1" applyBorder="1" applyAlignment="1" applyProtection="1">
      <alignment horizontal="center" wrapText="1" readingOrder="1"/>
      <protection locked="0"/>
    </xf>
    <xf numFmtId="192" fontId="0" fillId="0" borderId="10" xfId="0" applyNumberFormat="1" applyFont="1" applyFill="1" applyBorder="1" applyAlignment="1">
      <alignment horizontal="center" wrapText="1" readingOrder="1"/>
    </xf>
    <xf numFmtId="192" fontId="0" fillId="0" borderId="10" xfId="0" applyNumberFormat="1" applyFont="1" applyFill="1" applyBorder="1" applyAlignment="1">
      <alignment horizontal="center" readingOrder="1"/>
    </xf>
    <xf numFmtId="1" fontId="28" fillId="0" borderId="10" xfId="0" applyNumberFormat="1" applyFont="1" applyFill="1" applyBorder="1" applyAlignment="1">
      <alignment horizontal="center" wrapText="1" readingOrder="1"/>
    </xf>
    <xf numFmtId="1" fontId="28" fillId="0" borderId="10" xfId="0" applyNumberFormat="1" applyFont="1" applyFill="1" applyBorder="1" applyAlignment="1" quotePrefix="1">
      <alignment horizontal="center" wrapText="1" readingOrder="1"/>
    </xf>
    <xf numFmtId="192" fontId="28" fillId="0" borderId="10" xfId="0" applyNumberFormat="1" applyFont="1" applyFill="1" applyBorder="1" applyAlignment="1" quotePrefix="1">
      <alignment horizontal="center" wrapText="1" readingOrder="1"/>
    </xf>
    <xf numFmtId="192" fontId="28" fillId="0" borderId="10" xfId="0" applyNumberFormat="1" applyFont="1" applyFill="1" applyBorder="1" applyAlignment="1" quotePrefix="1">
      <alignment horizontal="center" readingOrder="1"/>
    </xf>
    <xf numFmtId="3" fontId="0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 horizontal="right" wrapText="1"/>
    </xf>
    <xf numFmtId="192" fontId="0" fillId="0" borderId="0" xfId="0" applyNumberFormat="1" applyFont="1" applyFill="1" applyAlignment="1">
      <alignment horizontal="center" vertical="center" wrapText="1"/>
    </xf>
    <xf numFmtId="192" fontId="0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 quotePrefix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 quotePrefix="1">
      <alignment horizontal="center" vertical="center" wrapText="1"/>
    </xf>
    <xf numFmtId="3" fontId="0" fillId="0" borderId="0" xfId="0" applyNumberFormat="1" applyFont="1" applyFill="1" applyAlignment="1">
      <alignment horizontal="center"/>
    </xf>
    <xf numFmtId="1" fontId="2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 quotePrefix="1">
      <alignment horizontal="center" vertical="center" wrapText="1"/>
    </xf>
    <xf numFmtId="0" fontId="0" fillId="0" borderId="0" xfId="0" applyNumberFormat="1" applyFont="1" applyFill="1" applyAlignment="1">
      <alignment/>
    </xf>
    <xf numFmtId="0" fontId="6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 wrapText="1"/>
    </xf>
    <xf numFmtId="4" fontId="6" fillId="0" borderId="10" xfId="0" applyNumberFormat="1" applyFont="1" applyFill="1" applyBorder="1" applyAlignment="1">
      <alignment horizontal="right" vertical="center" wrapText="1"/>
    </xf>
    <xf numFmtId="3" fontId="2" fillId="0" borderId="0" xfId="0" applyNumberFormat="1" applyFont="1" applyFill="1" applyAlignment="1">
      <alignment/>
    </xf>
    <xf numFmtId="0" fontId="7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 wrapText="1"/>
    </xf>
    <xf numFmtId="4" fontId="7" fillId="0" borderId="10" xfId="0" applyNumberFormat="1" applyFont="1" applyFill="1" applyBorder="1" applyAlignment="1">
      <alignment horizontal="right" vertical="center" wrapText="1"/>
    </xf>
    <xf numFmtId="3" fontId="2" fillId="0" borderId="0" xfId="0" applyNumberFormat="1" applyFont="1" applyFill="1" applyAlignment="1">
      <alignment horizontal="center" vertical="center" wrapText="1"/>
    </xf>
    <xf numFmtId="3" fontId="2" fillId="0" borderId="0" xfId="0" applyNumberFormat="1" applyFont="1" applyFill="1" applyAlignment="1" quotePrefix="1">
      <alignment horizontal="center" vertical="center" wrapText="1"/>
    </xf>
    <xf numFmtId="3" fontId="0" fillId="0" borderId="0" xfId="0" applyNumberFormat="1" applyFont="1" applyFill="1" applyAlignment="1">
      <alignment horizontal="center" vertical="center" wrapText="1"/>
    </xf>
    <xf numFmtId="3" fontId="6" fillId="0" borderId="0" xfId="0" applyNumberFormat="1" applyFont="1" applyFill="1" applyAlignment="1">
      <alignment horizontal="right" vertical="center"/>
    </xf>
    <xf numFmtId="3" fontId="6" fillId="0" borderId="0" xfId="0" applyNumberFormat="1" applyFont="1" applyFill="1" applyAlignment="1">
      <alignment horizontal="right"/>
    </xf>
    <xf numFmtId="3" fontId="6" fillId="0" borderId="0" xfId="0" applyNumberFormat="1" applyFont="1" applyFill="1" applyAlignment="1">
      <alignment vertical="center"/>
    </xf>
    <xf numFmtId="4" fontId="6" fillId="0" borderId="10" xfId="0" applyNumberFormat="1" applyFont="1" applyFill="1" applyBorder="1" applyAlignment="1" quotePrefix="1">
      <alignment horizontal="right" vertical="center" wrapText="1"/>
    </xf>
    <xf numFmtId="3" fontId="6" fillId="0" borderId="0" xfId="0" applyNumberFormat="1" applyFont="1" applyFill="1" applyBorder="1" applyAlignment="1" quotePrefix="1">
      <alignment vertical="center"/>
    </xf>
    <xf numFmtId="192" fontId="6" fillId="0" borderId="0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Alignment="1" quotePrefix="1">
      <alignment horizontal="center" vertical="center"/>
    </xf>
    <xf numFmtId="192" fontId="6" fillId="0" borderId="0" xfId="0" applyNumberFormat="1" applyFont="1" applyFill="1" applyAlignment="1">
      <alignment horizontal="center" vertical="center"/>
    </xf>
    <xf numFmtId="4" fontId="0" fillId="0" borderId="0" xfId="0" applyNumberFormat="1" applyFont="1" applyFill="1" applyAlignment="1">
      <alignment horizontal="right"/>
    </xf>
    <xf numFmtId="3" fontId="7" fillId="0" borderId="0" xfId="0" applyNumberFormat="1" applyFont="1" applyFill="1" applyAlignment="1">
      <alignment/>
    </xf>
    <xf numFmtId="4" fontId="6" fillId="0" borderId="10" xfId="0" applyNumberFormat="1" applyFont="1" applyFill="1" applyBorder="1" applyAlignment="1">
      <alignment horizontal="right" vertical="center"/>
    </xf>
    <xf numFmtId="4" fontId="7" fillId="0" borderId="10" xfId="0" applyNumberFormat="1" applyFont="1" applyFill="1" applyBorder="1" applyAlignment="1">
      <alignment horizontal="right" vertical="center"/>
    </xf>
    <xf numFmtId="3" fontId="6" fillId="0" borderId="0" xfId="0" applyNumberFormat="1" applyFont="1" applyFill="1" applyAlignment="1">
      <alignment/>
    </xf>
    <xf numFmtId="3" fontId="6" fillId="0" borderId="10" xfId="0" applyNumberFormat="1" applyFont="1" applyFill="1" applyBorder="1" applyAlignment="1" quotePrefix="1">
      <alignment horizontal="left" vertical="center"/>
    </xf>
    <xf numFmtId="3" fontId="6" fillId="0" borderId="0" xfId="0" applyNumberFormat="1" applyFont="1" applyFill="1" applyAlignment="1" quotePrefix="1">
      <alignment horizontal="left" vertical="center"/>
    </xf>
    <xf numFmtId="3" fontId="6" fillId="0" borderId="10" xfId="0" applyNumberFormat="1" applyFont="1" applyFill="1" applyBorder="1" applyAlignment="1" quotePrefix="1">
      <alignment horizontal="center" vertical="center"/>
    </xf>
    <xf numFmtId="4" fontId="6" fillId="0" borderId="10" xfId="0" applyNumberFormat="1" applyFont="1" applyFill="1" applyBorder="1" applyAlignment="1" quotePrefix="1">
      <alignment horizontal="right" vertical="center"/>
    </xf>
    <xf numFmtId="4" fontId="6" fillId="0" borderId="0" xfId="0" applyNumberFormat="1" applyFont="1" applyFill="1" applyBorder="1" applyAlignment="1" quotePrefix="1">
      <alignment horizontal="right" vertical="center"/>
    </xf>
    <xf numFmtId="3" fontId="2" fillId="0" borderId="0" xfId="0" applyNumberFormat="1" applyFont="1" applyFill="1" applyAlignment="1">
      <alignment horizontal="center" vertical="center"/>
    </xf>
    <xf numFmtId="4" fontId="2" fillId="0" borderId="0" xfId="0" applyNumberFormat="1" applyFont="1" applyFill="1" applyAlignment="1">
      <alignment horizontal="right" vertical="center" wrapText="1"/>
    </xf>
    <xf numFmtId="192" fontId="2" fillId="0" borderId="0" xfId="0" applyNumberFormat="1" applyFont="1" applyFill="1" applyAlignment="1">
      <alignment horizontal="center" vertical="center"/>
    </xf>
    <xf numFmtId="4" fontId="6" fillId="0" borderId="0" xfId="0" applyNumberFormat="1" applyFont="1" applyFill="1" applyAlignment="1" quotePrefix="1">
      <alignment horizontal="right" vertical="center"/>
    </xf>
    <xf numFmtId="3" fontId="0" fillId="0" borderId="0" xfId="0" applyNumberFormat="1" applyFont="1" applyFill="1" applyAlignment="1">
      <alignment horizontal="center" vertical="center"/>
    </xf>
    <xf numFmtId="3" fontId="6" fillId="0" borderId="10" xfId="0" applyNumberFormat="1" applyFont="1" applyFill="1" applyBorder="1" applyAlignment="1">
      <alignment horizontal="left" vertical="center" wrapText="1"/>
    </xf>
    <xf numFmtId="3" fontId="7" fillId="0" borderId="10" xfId="0" applyNumberFormat="1" applyFont="1" applyFill="1" applyBorder="1" applyAlignment="1">
      <alignment horizontal="left" vertical="center" wrapText="1"/>
    </xf>
    <xf numFmtId="192" fontId="2" fillId="0" borderId="0" xfId="0" applyNumberFormat="1" applyFont="1" applyFill="1" applyAlignment="1">
      <alignment horizontal="center" vertical="center" wrapText="1"/>
    </xf>
    <xf numFmtId="1" fontId="2" fillId="0" borderId="10" xfId="0" applyNumberFormat="1" applyFont="1" applyFill="1" applyBorder="1" applyAlignment="1" quotePrefix="1">
      <alignment horizontal="center" vertical="center"/>
    </xf>
    <xf numFmtId="1" fontId="0" fillId="0" borderId="0" xfId="0" applyNumberFormat="1" applyFont="1" applyFill="1" applyAlignment="1">
      <alignment horizontal="center"/>
    </xf>
    <xf numFmtId="0" fontId="2" fillId="0" borderId="10" xfId="0" applyFont="1" applyFill="1" applyBorder="1" applyAlignment="1" quotePrefix="1">
      <alignment horizontal="left" vertical="center" wrapText="1"/>
    </xf>
    <xf numFmtId="3" fontId="6" fillId="0" borderId="0" xfId="0" applyNumberFormat="1" applyFont="1" applyFill="1" applyBorder="1" applyAlignment="1" quotePrefix="1">
      <alignment horizontal="left" vertical="center"/>
    </xf>
    <xf numFmtId="3" fontId="2" fillId="0" borderId="0" xfId="0" applyNumberFormat="1" applyFont="1" applyFill="1" applyAlignment="1">
      <alignment horizontal="left" vertical="center"/>
    </xf>
    <xf numFmtId="3" fontId="0" fillId="0" borderId="0" xfId="0" applyNumberFormat="1" applyFont="1" applyFill="1" applyAlignment="1">
      <alignment horizontal="left"/>
    </xf>
    <xf numFmtId="0" fontId="48" fillId="33" borderId="10" xfId="0" applyFont="1" applyFill="1" applyBorder="1" applyAlignment="1">
      <alignment vertical="center" wrapText="1"/>
    </xf>
    <xf numFmtId="0" fontId="49" fillId="33" borderId="10" xfId="0" applyFont="1" applyFill="1" applyBorder="1" applyAlignment="1">
      <alignment vertical="center" wrapText="1"/>
    </xf>
    <xf numFmtId="0" fontId="48" fillId="0" borderId="14" xfId="0" applyFont="1" applyBorder="1" applyAlignment="1">
      <alignment horizontal="left" vertical="center" wrapText="1"/>
    </xf>
    <xf numFmtId="0" fontId="49" fillId="0" borderId="14" xfId="0" applyFont="1" applyBorder="1" applyAlignment="1">
      <alignment horizontal="left" vertical="center" wrapText="1"/>
    </xf>
    <xf numFmtId="4" fontId="7" fillId="0" borderId="15" xfId="0" applyNumberFormat="1" applyFont="1" applyFill="1" applyBorder="1" applyAlignment="1">
      <alignment horizontal="right" vertical="center" wrapText="1"/>
    </xf>
    <xf numFmtId="0" fontId="7" fillId="0" borderId="16" xfId="0" applyFont="1" applyFill="1" applyBorder="1" applyAlignment="1">
      <alignment horizontal="left" vertical="center" wrapText="1"/>
    </xf>
    <xf numFmtId="4" fontId="6" fillId="0" borderId="15" xfId="0" applyNumberFormat="1" applyFont="1" applyFill="1" applyBorder="1" applyAlignment="1">
      <alignment horizontal="right" vertical="center" wrapText="1"/>
    </xf>
    <xf numFmtId="0" fontId="48" fillId="0" borderId="17" xfId="0" applyFont="1" applyBorder="1" applyAlignment="1">
      <alignment horizontal="left" vertical="center" wrapText="1"/>
    </xf>
    <xf numFmtId="0" fontId="48" fillId="33" borderId="16" xfId="0" applyFont="1" applyFill="1" applyBorder="1" applyAlignment="1">
      <alignment vertical="center" wrapText="1"/>
    </xf>
    <xf numFmtId="0" fontId="49" fillId="33" borderId="10" xfId="0" applyFont="1" applyFill="1" applyBorder="1" applyAlignment="1">
      <alignment horizontal="left" vertical="center" wrapText="1"/>
    </xf>
    <xf numFmtId="0" fontId="48" fillId="33" borderId="10" xfId="0" applyFont="1" applyFill="1" applyBorder="1" applyAlignment="1">
      <alignment horizontal="left" vertical="center" wrapText="1"/>
    </xf>
    <xf numFmtId="0" fontId="49" fillId="5" borderId="10" xfId="0" applyFont="1" applyFill="1" applyBorder="1" applyAlignment="1">
      <alignment horizontal="left" vertical="center" wrapText="1"/>
    </xf>
    <xf numFmtId="0" fontId="49" fillId="5" borderId="10" xfId="0" applyFont="1" applyFill="1" applyBorder="1" applyAlignment="1">
      <alignment vertical="center" wrapText="1"/>
    </xf>
    <xf numFmtId="4" fontId="6" fillId="5" borderId="10" xfId="0" applyNumberFormat="1" applyFont="1" applyFill="1" applyBorder="1" applyAlignment="1">
      <alignment horizontal="right" vertical="center" wrapText="1"/>
    </xf>
    <xf numFmtId="192" fontId="6" fillId="5" borderId="10" xfId="0" applyNumberFormat="1" applyFont="1" applyFill="1" applyBorder="1" applyAlignment="1">
      <alignment horizontal="center" vertical="center" wrapText="1"/>
    </xf>
    <xf numFmtId="192" fontId="6" fillId="5" borderId="10" xfId="0" applyNumberFormat="1" applyFont="1" applyFill="1" applyBorder="1" applyAlignment="1">
      <alignment horizontal="center" vertical="center"/>
    </xf>
    <xf numFmtId="0" fontId="49" fillId="5" borderId="14" xfId="0" applyFont="1" applyFill="1" applyBorder="1" applyAlignment="1">
      <alignment horizontal="left" vertical="center" wrapText="1"/>
    </xf>
    <xf numFmtId="4" fontId="6" fillId="5" borderId="15" xfId="0" applyNumberFormat="1" applyFont="1" applyFill="1" applyBorder="1" applyAlignment="1">
      <alignment horizontal="right" vertical="center" wrapText="1"/>
    </xf>
    <xf numFmtId="0" fontId="6" fillId="5" borderId="10" xfId="0" applyFont="1" applyFill="1" applyBorder="1" applyAlignment="1">
      <alignment horizontal="left" vertical="center"/>
    </xf>
    <xf numFmtId="0" fontId="6" fillId="5" borderId="10" xfId="0" applyFont="1" applyFill="1" applyBorder="1" applyAlignment="1">
      <alignment horizontal="left" vertical="center" wrapText="1"/>
    </xf>
    <xf numFmtId="3" fontId="6" fillId="5" borderId="10" xfId="0" applyNumberFormat="1" applyFont="1" applyFill="1" applyBorder="1" applyAlignment="1" quotePrefix="1">
      <alignment horizontal="left" vertical="center"/>
    </xf>
    <xf numFmtId="3" fontId="6" fillId="5" borderId="10" xfId="0" applyNumberFormat="1" applyFont="1" applyFill="1" applyBorder="1" applyAlignment="1" quotePrefix="1">
      <alignment vertical="center"/>
    </xf>
    <xf numFmtId="3" fontId="6" fillId="5" borderId="10" xfId="0" applyNumberFormat="1" applyFont="1" applyFill="1" applyBorder="1" applyAlignment="1">
      <alignment horizontal="left" vertical="center" wrapText="1"/>
    </xf>
    <xf numFmtId="3" fontId="6" fillId="5" borderId="18" xfId="0" applyNumberFormat="1" applyFont="1" applyFill="1" applyBorder="1" applyAlignment="1">
      <alignment horizontal="left" vertical="center"/>
    </xf>
    <xf numFmtId="3" fontId="6" fillId="5" borderId="18" xfId="0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0" xfId="0" applyFont="1" applyAlignment="1">
      <alignment/>
    </xf>
    <xf numFmtId="0" fontId="6" fillId="34" borderId="10" xfId="0" applyFont="1" applyFill="1" applyBorder="1" applyAlignment="1" applyProtection="1">
      <alignment horizontal="center" vertical="center" wrapText="1" readingOrder="1"/>
      <protection locked="0"/>
    </xf>
    <xf numFmtId="4" fontId="6" fillId="34" borderId="10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0" xfId="0" applyFont="1" applyAlignment="1">
      <alignment horizontal="center" vertical="center"/>
    </xf>
    <xf numFmtId="0" fontId="6" fillId="34" borderId="10" xfId="0" applyFont="1" applyFill="1" applyBorder="1" applyAlignment="1" applyProtection="1">
      <alignment horizontal="center" vertical="top" wrapText="1"/>
      <protection locked="0"/>
    </xf>
    <xf numFmtId="1" fontId="6" fillId="34" borderId="10" xfId="0" applyNumberFormat="1" applyFont="1" applyFill="1" applyBorder="1" applyAlignment="1" applyProtection="1">
      <alignment horizontal="center" vertical="center" wrapText="1"/>
      <protection locked="0"/>
    </xf>
    <xf numFmtId="3" fontId="6" fillId="34" borderId="10" xfId="0" applyNumberFormat="1" applyFont="1" applyFill="1" applyBorder="1" applyAlignment="1" applyProtection="1">
      <alignment horizontal="center" vertical="center" wrapText="1"/>
      <protection locked="0"/>
    </xf>
    <xf numFmtId="1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35" borderId="10" xfId="0" applyFont="1" applyFill="1" applyBorder="1" applyAlignment="1" applyProtection="1">
      <alignment horizontal="left" vertical="top" wrapText="1" readingOrder="1"/>
      <protection locked="0"/>
    </xf>
    <xf numFmtId="0" fontId="7" fillId="35" borderId="10" xfId="0" applyFont="1" applyFill="1" applyBorder="1" applyAlignment="1" applyProtection="1">
      <alignment vertical="top" wrapText="1" readingOrder="1"/>
      <protection locked="0"/>
    </xf>
    <xf numFmtId="0" fontId="7" fillId="35" borderId="10" xfId="0" applyFont="1" applyFill="1" applyBorder="1" applyAlignment="1" applyProtection="1">
      <alignment vertical="center" wrapText="1" readingOrder="1"/>
      <protection locked="0"/>
    </xf>
    <xf numFmtId="4" fontId="7" fillId="35" borderId="10" xfId="0" applyNumberFormat="1" applyFont="1" applyFill="1" applyBorder="1" applyAlignment="1" applyProtection="1">
      <alignment horizontal="right" vertical="center" wrapText="1"/>
      <protection locked="0"/>
    </xf>
    <xf numFmtId="185" fontId="6" fillId="0" borderId="10" xfId="0" applyNumberFormat="1" applyFont="1" applyBorder="1" applyAlignment="1" applyProtection="1">
      <alignment horizontal="center" vertical="center" wrapText="1" readingOrder="1"/>
      <protection locked="0"/>
    </xf>
    <xf numFmtId="0" fontId="7" fillId="36" borderId="0" xfId="0" applyFont="1" applyFill="1" applyAlignment="1">
      <alignment/>
    </xf>
    <xf numFmtId="0" fontId="6" fillId="34" borderId="10" xfId="0" applyFont="1" applyFill="1" applyBorder="1" applyAlignment="1" applyProtection="1">
      <alignment horizontal="left" vertical="center" wrapText="1" readingOrder="1"/>
      <protection locked="0"/>
    </xf>
    <xf numFmtId="0" fontId="6" fillId="34" borderId="10" xfId="0" applyFont="1" applyFill="1" applyBorder="1" applyAlignment="1" applyProtection="1">
      <alignment vertical="center" wrapText="1" readingOrder="1"/>
      <protection locked="0"/>
    </xf>
    <xf numFmtId="185" fontId="6" fillId="34" borderId="10" xfId="0" applyNumberFormat="1" applyFont="1" applyFill="1" applyBorder="1" applyAlignment="1" applyProtection="1">
      <alignment horizontal="center" vertical="center" wrapText="1" readingOrder="1"/>
      <protection locked="0"/>
    </xf>
    <xf numFmtId="0" fontId="6" fillId="0" borderId="10" xfId="0" applyFont="1" applyBorder="1" applyAlignment="1" applyProtection="1">
      <alignment horizontal="left" vertical="top" wrapText="1" readingOrder="1"/>
      <protection locked="0"/>
    </xf>
    <xf numFmtId="0" fontId="6" fillId="0" borderId="10" xfId="0" applyFont="1" applyBorder="1" applyAlignment="1" applyProtection="1">
      <alignment vertical="top" wrapText="1" readingOrder="1"/>
      <protection locked="0"/>
    </xf>
    <xf numFmtId="0" fontId="6" fillId="0" borderId="10" xfId="0" applyFont="1" applyBorder="1" applyAlignment="1" applyProtection="1">
      <alignment vertical="center" wrapText="1" readingOrder="1"/>
      <protection locked="0"/>
    </xf>
    <xf numFmtId="4" fontId="6" fillId="0" borderId="10" xfId="0" applyNumberFormat="1" applyFont="1" applyBorder="1" applyAlignment="1" applyProtection="1">
      <alignment horizontal="right" vertical="center" wrapText="1"/>
      <protection locked="0"/>
    </xf>
    <xf numFmtId="4" fontId="7" fillId="0" borderId="10" xfId="0" applyNumberFormat="1" applyFont="1" applyBorder="1" applyAlignment="1" applyProtection="1">
      <alignment horizontal="right" vertical="center" wrapText="1"/>
      <protection locked="0"/>
    </xf>
    <xf numFmtId="0" fontId="7" fillId="0" borderId="10" xfId="0" applyFont="1" applyBorder="1" applyAlignment="1" applyProtection="1">
      <alignment horizontal="left" vertical="top" wrapText="1" readingOrder="1"/>
      <protection locked="0"/>
    </xf>
    <xf numFmtId="0" fontId="7" fillId="0" borderId="10" xfId="0" applyFont="1" applyBorder="1" applyAlignment="1" applyProtection="1">
      <alignment horizontal="center" vertical="center" wrapText="1" readingOrder="1"/>
      <protection locked="0"/>
    </xf>
    <xf numFmtId="4" fontId="7" fillId="0" borderId="10" xfId="0" applyNumberFormat="1" applyFont="1" applyFill="1" applyBorder="1" applyAlignment="1" applyProtection="1">
      <alignment horizontal="right" vertical="center" wrapText="1"/>
      <protection locked="0"/>
    </xf>
    <xf numFmtId="185" fontId="7" fillId="0" borderId="10" xfId="0" applyNumberFormat="1" applyFont="1" applyFill="1" applyBorder="1" applyAlignment="1" applyProtection="1">
      <alignment horizontal="center" vertical="center" wrapText="1" readingOrder="1"/>
      <protection locked="0"/>
    </xf>
    <xf numFmtId="4" fontId="6" fillId="0" borderId="10" xfId="0" applyNumberFormat="1" applyFont="1" applyFill="1" applyBorder="1" applyAlignment="1" applyProtection="1">
      <alignment horizontal="right" vertical="center" wrapText="1"/>
      <protection locked="0"/>
    </xf>
    <xf numFmtId="185" fontId="6" fillId="0" borderId="10" xfId="0" applyNumberFormat="1" applyFont="1" applyFill="1" applyBorder="1" applyAlignment="1" applyProtection="1">
      <alignment horizontal="center" vertical="center" wrapText="1" readingOrder="1"/>
      <protection locked="0"/>
    </xf>
    <xf numFmtId="0" fontId="7" fillId="0" borderId="0" xfId="0" applyFont="1" applyAlignment="1">
      <alignment vertical="center"/>
    </xf>
    <xf numFmtId="4" fontId="7" fillId="0" borderId="0" xfId="0" applyNumberFormat="1" applyFont="1" applyAlignment="1">
      <alignment horizontal="right" vertical="center"/>
    </xf>
    <xf numFmtId="4" fontId="6" fillId="34" borderId="10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10" xfId="0" applyNumberFormat="1" applyFont="1" applyFill="1" applyBorder="1" applyAlignment="1">
      <alignment horizontal="center" vertical="center"/>
    </xf>
    <xf numFmtId="4" fontId="6" fillId="5" borderId="10" xfId="0" applyNumberFormat="1" applyFont="1" applyFill="1" applyBorder="1" applyAlignment="1">
      <alignment horizontal="right" vertical="center"/>
    </xf>
    <xf numFmtId="4" fontId="6" fillId="5" borderId="15" xfId="0" applyNumberFormat="1" applyFont="1" applyFill="1" applyBorder="1" applyAlignment="1">
      <alignment horizontal="right" vertical="center"/>
    </xf>
    <xf numFmtId="4" fontId="6" fillId="0" borderId="15" xfId="0" applyNumberFormat="1" applyFont="1" applyFill="1" applyBorder="1" applyAlignment="1">
      <alignment horizontal="right" vertical="center"/>
    </xf>
    <xf numFmtId="4" fontId="7" fillId="0" borderId="15" xfId="0" applyNumberFormat="1" applyFont="1" applyFill="1" applyBorder="1" applyAlignment="1">
      <alignment horizontal="right" vertical="center"/>
    </xf>
    <xf numFmtId="4" fontId="7" fillId="0" borderId="19" xfId="0" applyNumberFormat="1" applyFont="1" applyFill="1" applyBorder="1" applyAlignment="1">
      <alignment horizontal="right" vertical="center"/>
    </xf>
    <xf numFmtId="4" fontId="7" fillId="0" borderId="16" xfId="0" applyNumberFormat="1" applyFont="1" applyFill="1" applyBorder="1" applyAlignment="1">
      <alignment horizontal="right" vertical="center"/>
    </xf>
    <xf numFmtId="4" fontId="6" fillId="5" borderId="10" xfId="0" applyNumberFormat="1" applyFont="1" applyFill="1" applyBorder="1" applyAlignment="1" quotePrefix="1">
      <alignment horizontal="right" vertical="center"/>
    </xf>
    <xf numFmtId="0" fontId="5" fillId="0" borderId="11" xfId="0" applyFont="1" applyBorder="1" applyAlignment="1" applyProtection="1">
      <alignment horizontal="center" vertical="center" wrapText="1" readingOrder="1"/>
      <protection locked="0"/>
    </xf>
    <xf numFmtId="192" fontId="2" fillId="0" borderId="10" xfId="0" applyNumberFormat="1" applyFont="1" applyFill="1" applyBorder="1" applyAlignment="1" quotePrefix="1">
      <alignment horizontal="center" vertical="center" wrapText="1" readingOrder="1"/>
    </xf>
    <xf numFmtId="192" fontId="2" fillId="0" borderId="10" xfId="0" applyNumberFormat="1" applyFont="1" applyFill="1" applyBorder="1" applyAlignment="1" quotePrefix="1">
      <alignment horizontal="center" vertical="center" readingOrder="1"/>
    </xf>
    <xf numFmtId="0" fontId="2" fillId="0" borderId="0" xfId="0" applyFont="1" applyAlignment="1">
      <alignment vertical="center" readingOrder="1"/>
    </xf>
    <xf numFmtId="3" fontId="7" fillId="0" borderId="0" xfId="0" applyNumberFormat="1" applyFont="1" applyFill="1" applyAlignment="1">
      <alignment horizontal="center" vertical="center"/>
    </xf>
    <xf numFmtId="0" fontId="5" fillId="0" borderId="0" xfId="0" applyFont="1" applyAlignment="1" applyProtection="1">
      <alignment wrapText="1" readingOrder="1"/>
      <protection locked="0"/>
    </xf>
    <xf numFmtId="0" fontId="2" fillId="0" borderId="0" xfId="0" applyFont="1" applyAlignment="1">
      <alignment readingOrder="1"/>
    </xf>
    <xf numFmtId="0" fontId="2" fillId="0" borderId="0" xfId="0" applyFont="1" applyBorder="1" applyAlignment="1" applyProtection="1">
      <alignment horizontal="left" wrapText="1" readingOrder="1"/>
      <protection locked="0"/>
    </xf>
    <xf numFmtId="0" fontId="2" fillId="0" borderId="20" xfId="0" applyFont="1" applyBorder="1" applyAlignment="1" applyProtection="1">
      <alignment horizontal="left" wrapText="1" readingOrder="1"/>
      <protection locked="0"/>
    </xf>
    <xf numFmtId="0" fontId="5" fillId="0" borderId="0" xfId="0" applyFont="1" applyAlignment="1" applyProtection="1">
      <alignment horizontal="center" wrapText="1" readingOrder="1"/>
      <protection locked="0"/>
    </xf>
    <xf numFmtId="0" fontId="8" fillId="0" borderId="10" xfId="0" applyFont="1" applyFill="1" applyBorder="1" applyAlignment="1" applyProtection="1">
      <alignment horizontal="center" vertical="center" wrapText="1" readingOrder="1"/>
      <protection locked="0"/>
    </xf>
    <xf numFmtId="0" fontId="2" fillId="0" borderId="10" xfId="0" applyFont="1" applyFill="1" applyBorder="1" applyAlignment="1" quotePrefix="1">
      <alignment horizontal="center" vertical="center" wrapText="1"/>
    </xf>
    <xf numFmtId="3" fontId="6" fillId="0" borderId="10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 quotePrefix="1">
      <alignment horizontal="center" vertical="center" wrapText="1"/>
    </xf>
    <xf numFmtId="0" fontId="2" fillId="0" borderId="15" xfId="0" applyNumberFormat="1" applyFont="1" applyFill="1" applyBorder="1" applyAlignment="1" quotePrefix="1">
      <alignment horizontal="center" vertical="center" wrapText="1"/>
    </xf>
    <xf numFmtId="1" fontId="2" fillId="0" borderId="10" xfId="0" applyNumberFormat="1" applyFont="1" applyFill="1" applyBorder="1" applyAlignment="1" quotePrefix="1">
      <alignment horizontal="center" vertical="center" wrapText="1"/>
    </xf>
    <xf numFmtId="3" fontId="6" fillId="0" borderId="21" xfId="0" applyNumberFormat="1" applyFont="1" applyFill="1" applyBorder="1" applyAlignment="1">
      <alignment horizontal="center" vertical="center"/>
    </xf>
    <xf numFmtId="1" fontId="2" fillId="0" borderId="14" xfId="0" applyNumberFormat="1" applyFont="1" applyFill="1" applyBorder="1" applyAlignment="1" quotePrefix="1">
      <alignment horizontal="center" vertical="center" wrapText="1"/>
    </xf>
    <xf numFmtId="1" fontId="2" fillId="0" borderId="15" xfId="0" applyNumberFormat="1" applyFont="1" applyFill="1" applyBorder="1" applyAlignment="1" quotePrefix="1">
      <alignment horizontal="center" vertical="center" wrapText="1"/>
    </xf>
    <xf numFmtId="0" fontId="6" fillId="34" borderId="14" xfId="0" applyFont="1" applyFill="1" applyBorder="1" applyAlignment="1" applyProtection="1">
      <alignment horizontal="center" vertical="center" wrapText="1" readingOrder="1"/>
      <protection locked="0"/>
    </xf>
    <xf numFmtId="0" fontId="7" fillId="0" borderId="15" xfId="0" applyFont="1" applyBorder="1" applyAlignment="1">
      <alignment horizontal="center" vertical="center"/>
    </xf>
    <xf numFmtId="1" fontId="6" fillId="34" borderId="14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 wrapText="1" readingOrder="1"/>
      <protection locked="0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E0"/>
      <rgbColor rgb="00FF0000"/>
      <rgbColor rgb="000000CD"/>
      <rgbColor rgb="00FFFFFF"/>
      <rgbColor rgb="000000FF"/>
      <rgbColor rgb="000000CD"/>
      <rgbColor rgb="00FFFF00"/>
      <rgbColor rgb="004169E1"/>
      <rgbColor rgb="00FFFFE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8"/>
  <sheetViews>
    <sheetView showGridLines="0" zoomScalePageLayoutView="0" workbookViewId="0" topLeftCell="A1">
      <selection activeCell="L11" sqref="L11"/>
    </sheetView>
  </sheetViews>
  <sheetFormatPr defaultColWidth="9.140625" defaultRowHeight="12.75"/>
  <cols>
    <col min="1" max="1" width="33.421875" style="4" customWidth="1"/>
    <col min="2" max="4" width="15.421875" style="4" bestFit="1" customWidth="1"/>
    <col min="5" max="5" width="15.28125" style="4" customWidth="1"/>
    <col min="6" max="7" width="13.140625" style="4" customWidth="1"/>
    <col min="8" max="16384" width="9.140625" style="4" customWidth="1"/>
  </cols>
  <sheetData>
    <row r="1" spans="1:7" s="1" customFormat="1" ht="26.25" customHeight="1">
      <c r="A1" s="154" t="s">
        <v>110</v>
      </c>
      <c r="B1" s="154"/>
      <c r="C1" s="154"/>
      <c r="D1" s="154"/>
      <c r="E1" s="154"/>
      <c r="F1" s="154"/>
      <c r="G1" s="154"/>
    </row>
    <row r="2" spans="1:5" s="1" customFormat="1" ht="16.5" customHeight="1">
      <c r="A2" s="150" t="s">
        <v>111</v>
      </c>
      <c r="B2" s="150"/>
      <c r="C2" s="151"/>
      <c r="D2" s="151"/>
      <c r="E2" s="151"/>
    </row>
    <row r="3" spans="1:7" s="148" customFormat="1" ht="38.25">
      <c r="A3" s="145" t="s">
        <v>112</v>
      </c>
      <c r="B3" s="145" t="s">
        <v>160</v>
      </c>
      <c r="C3" s="145" t="s">
        <v>174</v>
      </c>
      <c r="D3" s="145" t="s">
        <v>175</v>
      </c>
      <c r="E3" s="145" t="s">
        <v>176</v>
      </c>
      <c r="F3" s="146" t="s">
        <v>16</v>
      </c>
      <c r="G3" s="147" t="s">
        <v>16</v>
      </c>
    </row>
    <row r="4" spans="1:7" s="3" customFormat="1" ht="12">
      <c r="A4" s="18">
        <v>1</v>
      </c>
      <c r="B4" s="21">
        <v>2</v>
      </c>
      <c r="C4" s="22">
        <v>3</v>
      </c>
      <c r="D4" s="22">
        <v>4</v>
      </c>
      <c r="E4" s="22">
        <v>5</v>
      </c>
      <c r="F4" s="23" t="s">
        <v>17</v>
      </c>
      <c r="G4" s="24" t="s">
        <v>18</v>
      </c>
    </row>
    <row r="5" spans="1:7" ht="12.75">
      <c r="A5" s="7" t="s">
        <v>113</v>
      </c>
      <c r="B5" s="8">
        <v>1299366.34</v>
      </c>
      <c r="C5" s="8">
        <v>1464264.08</v>
      </c>
      <c r="D5" s="8"/>
      <c r="E5" s="8">
        <v>1450025.3</v>
      </c>
      <c r="F5" s="19">
        <f aca="true" t="shared" si="0" ref="F5:F10">E5/B5*100</f>
        <v>111.59480243269961</v>
      </c>
      <c r="G5" s="20">
        <f>E5/C5*100</f>
        <v>99.0275811450623</v>
      </c>
    </row>
    <row r="6" spans="1:7" ht="12.75">
      <c r="A6" s="7" t="s">
        <v>177</v>
      </c>
      <c r="B6" s="8">
        <v>0</v>
      </c>
      <c r="C6" s="8">
        <v>37205.1</v>
      </c>
      <c r="D6" s="8"/>
      <c r="E6" s="8">
        <v>0</v>
      </c>
      <c r="F6" s="19"/>
      <c r="G6" s="20"/>
    </row>
    <row r="7" spans="1:7" ht="12.75">
      <c r="A7" s="7" t="s">
        <v>114</v>
      </c>
      <c r="B7" s="8">
        <f>SUM(B5:B6)</f>
        <v>1299366.34</v>
      </c>
      <c r="C7" s="8">
        <f>SUM(C5:C6)</f>
        <v>1501469.1800000002</v>
      </c>
      <c r="D7" s="8">
        <f>SUM(D5:D6)</f>
        <v>0</v>
      </c>
      <c r="E7" s="8">
        <f>SUM(E5:E6)</f>
        <v>1450025.3</v>
      </c>
      <c r="F7" s="19">
        <f t="shared" si="0"/>
        <v>111.59480243269961</v>
      </c>
      <c r="G7" s="20">
        <f>E7/C7*100</f>
        <v>96.57376383842923</v>
      </c>
    </row>
    <row r="8" spans="1:7" ht="12.75">
      <c r="A8" s="7" t="s">
        <v>115</v>
      </c>
      <c r="B8" s="8">
        <v>1289749.33</v>
      </c>
      <c r="C8" s="8">
        <v>1484153.76</v>
      </c>
      <c r="D8" s="8"/>
      <c r="E8" s="8">
        <v>1428945.32</v>
      </c>
      <c r="F8" s="19">
        <f t="shared" si="0"/>
        <v>110.79248399376955</v>
      </c>
      <c r="G8" s="20">
        <f>E8/C8*100</f>
        <v>96.28014013857971</v>
      </c>
    </row>
    <row r="9" spans="1:7" ht="25.5">
      <c r="A9" s="7" t="s">
        <v>116</v>
      </c>
      <c r="B9" s="8">
        <v>10959.36</v>
      </c>
      <c r="C9" s="8">
        <v>17315.42</v>
      </c>
      <c r="D9" s="8"/>
      <c r="E9" s="8">
        <v>15910.87</v>
      </c>
      <c r="F9" s="19">
        <f t="shared" si="0"/>
        <v>145.18064923499182</v>
      </c>
      <c r="G9" s="20">
        <f>E9/C9*100</f>
        <v>91.88844394187379</v>
      </c>
    </row>
    <row r="10" spans="1:7" ht="12.75">
      <c r="A10" s="7" t="s">
        <v>77</v>
      </c>
      <c r="B10" s="8">
        <f>SUM(B8:B9)</f>
        <v>1300708.6900000002</v>
      </c>
      <c r="C10" s="8">
        <f>SUM(C8:C9)</f>
        <v>1501469.18</v>
      </c>
      <c r="D10" s="8">
        <f>SUM(D8:D9)</f>
        <v>0</v>
      </c>
      <c r="E10" s="8">
        <f>SUM(E8:E9)</f>
        <v>1444856.1900000002</v>
      </c>
      <c r="F10" s="19">
        <f t="shared" si="0"/>
        <v>111.0822277969097</v>
      </c>
      <c r="G10" s="20">
        <f>E10/C10*100</f>
        <v>96.22949370162898</v>
      </c>
    </row>
    <row r="11" spans="1:7" ht="12.75">
      <c r="A11" s="7" t="s">
        <v>117</v>
      </c>
      <c r="B11" s="8">
        <f>B7-B10</f>
        <v>-1342.3500000000931</v>
      </c>
      <c r="C11" s="8">
        <f>C7-C10</f>
        <v>0</v>
      </c>
      <c r="D11" s="8">
        <f>D7-D10</f>
        <v>0</v>
      </c>
      <c r="E11" s="8">
        <f>E7-E10</f>
        <v>5169.10999999987</v>
      </c>
      <c r="F11" s="19"/>
      <c r="G11" s="20"/>
    </row>
    <row r="12" ht="409.5" customHeight="1" hidden="1"/>
    <row r="13" ht="15.75" customHeight="1"/>
    <row r="14" spans="1:5" s="1" customFormat="1" ht="16.5" customHeight="1">
      <c r="A14" s="150" t="s">
        <v>118</v>
      </c>
      <c r="B14" s="150"/>
      <c r="C14" s="151"/>
      <c r="D14" s="151"/>
      <c r="E14" s="151"/>
    </row>
    <row r="15" spans="1:7" s="148" customFormat="1" ht="38.25">
      <c r="A15" s="145" t="s">
        <v>112</v>
      </c>
      <c r="B15" s="145" t="s">
        <v>160</v>
      </c>
      <c r="C15" s="145" t="s">
        <v>174</v>
      </c>
      <c r="D15" s="145" t="s">
        <v>175</v>
      </c>
      <c r="E15" s="145" t="s">
        <v>176</v>
      </c>
      <c r="F15" s="146" t="s">
        <v>16</v>
      </c>
      <c r="G15" s="147" t="s">
        <v>16</v>
      </c>
    </row>
    <row r="16" spans="1:7" s="3" customFormat="1" ht="12">
      <c r="A16" s="18">
        <v>1</v>
      </c>
      <c r="B16" s="21">
        <v>2</v>
      </c>
      <c r="C16" s="22">
        <v>3</v>
      </c>
      <c r="D16" s="22">
        <v>4</v>
      </c>
      <c r="E16" s="22">
        <v>5</v>
      </c>
      <c r="F16" s="23" t="s">
        <v>17</v>
      </c>
      <c r="G16" s="24" t="s">
        <v>18</v>
      </c>
    </row>
    <row r="17" spans="1:7" ht="25.5">
      <c r="A17" s="7" t="s">
        <v>119</v>
      </c>
      <c r="B17" s="8"/>
      <c r="C17" s="8"/>
      <c r="D17" s="8"/>
      <c r="E17" s="8"/>
      <c r="F17" s="19"/>
      <c r="G17" s="20"/>
    </row>
    <row r="18" spans="1:7" ht="25.5">
      <c r="A18" s="7" t="s">
        <v>120</v>
      </c>
      <c r="B18" s="8"/>
      <c r="C18" s="8"/>
      <c r="D18" s="8"/>
      <c r="E18" s="8"/>
      <c r="F18" s="19"/>
      <c r="G18" s="20"/>
    </row>
    <row r="19" spans="1:7" ht="12.75">
      <c r="A19" s="7" t="s">
        <v>121</v>
      </c>
      <c r="B19" s="8">
        <f>B17-B18</f>
        <v>0</v>
      </c>
      <c r="C19" s="8">
        <f>C17-C18</f>
        <v>0</v>
      </c>
      <c r="D19" s="8">
        <f>D17-D18</f>
        <v>0</v>
      </c>
      <c r="E19" s="8">
        <f>E17-E18</f>
        <v>0</v>
      </c>
      <c r="F19" s="19"/>
      <c r="G19" s="20"/>
    </row>
    <row r="20" spans="1:5" ht="12.75">
      <c r="A20" s="2"/>
      <c r="B20" s="2"/>
      <c r="C20" s="2"/>
      <c r="D20" s="2"/>
      <c r="E20" s="2"/>
    </row>
    <row r="21" spans="1:5" s="1" customFormat="1" ht="18" customHeight="1">
      <c r="A21" s="152" t="s">
        <v>130</v>
      </c>
      <c r="B21" s="152"/>
      <c r="C21" s="152"/>
      <c r="D21" s="152"/>
      <c r="E21" s="11"/>
    </row>
    <row r="22" spans="1:7" ht="38.25">
      <c r="A22" s="12" t="s">
        <v>131</v>
      </c>
      <c r="B22" s="8"/>
      <c r="C22" s="8"/>
      <c r="D22" s="8"/>
      <c r="E22" s="8"/>
      <c r="F22" s="19"/>
      <c r="G22" s="20"/>
    </row>
    <row r="23" spans="1:7" ht="38.25">
      <c r="A23" s="12" t="s">
        <v>132</v>
      </c>
      <c r="B23" s="17"/>
      <c r="C23" s="17">
        <f>C11+C19+C22</f>
        <v>0</v>
      </c>
      <c r="D23" s="17">
        <f>D11+D19+D22</f>
        <v>0</v>
      </c>
      <c r="E23" s="17"/>
      <c r="F23" s="19"/>
      <c r="G23" s="20"/>
    </row>
    <row r="24" ht="14.25" customHeight="1"/>
    <row r="25" spans="1:5" s="1" customFormat="1" ht="18" customHeight="1">
      <c r="A25" s="152" t="s">
        <v>133</v>
      </c>
      <c r="B25" s="152"/>
      <c r="C25" s="153"/>
      <c r="D25" s="153"/>
      <c r="E25" s="153"/>
    </row>
    <row r="26" spans="1:7" ht="25.5">
      <c r="A26" s="12" t="s">
        <v>134</v>
      </c>
      <c r="B26" s="13">
        <f>SUM(B22:D22)</f>
        <v>0</v>
      </c>
      <c r="C26" s="13"/>
      <c r="D26" s="14">
        <f>C26-C22</f>
        <v>0</v>
      </c>
      <c r="E26" s="14">
        <f>D26-D22</f>
        <v>0</v>
      </c>
      <c r="F26" s="19"/>
      <c r="G26" s="20"/>
    </row>
    <row r="27" spans="1:5" ht="12.75">
      <c r="A27" s="15"/>
      <c r="B27" s="16"/>
      <c r="C27" s="16"/>
      <c r="D27" s="16"/>
      <c r="E27" s="16"/>
    </row>
    <row r="28" spans="1:5" s="1" customFormat="1" ht="16.5" customHeight="1">
      <c r="A28" s="150" t="s">
        <v>122</v>
      </c>
      <c r="B28" s="150"/>
      <c r="C28" s="151"/>
      <c r="D28" s="151"/>
      <c r="E28" s="151"/>
    </row>
    <row r="29" spans="1:7" s="148" customFormat="1" ht="38.25">
      <c r="A29" s="145" t="s">
        <v>112</v>
      </c>
      <c r="B29" s="145" t="s">
        <v>160</v>
      </c>
      <c r="C29" s="145" t="s">
        <v>174</v>
      </c>
      <c r="D29" s="145" t="s">
        <v>175</v>
      </c>
      <c r="E29" s="145" t="s">
        <v>176</v>
      </c>
      <c r="F29" s="146" t="s">
        <v>16</v>
      </c>
      <c r="G29" s="147" t="s">
        <v>16</v>
      </c>
    </row>
    <row r="30" spans="1:7" s="3" customFormat="1" ht="12">
      <c r="A30" s="18">
        <v>1</v>
      </c>
      <c r="B30" s="21">
        <v>2</v>
      </c>
      <c r="C30" s="22">
        <v>3</v>
      </c>
      <c r="D30" s="22">
        <v>4</v>
      </c>
      <c r="E30" s="22">
        <v>5</v>
      </c>
      <c r="F30" s="23" t="s">
        <v>17</v>
      </c>
      <c r="G30" s="24" t="s">
        <v>18</v>
      </c>
    </row>
    <row r="31" spans="1:7" ht="12.75">
      <c r="A31" s="7" t="s">
        <v>123</v>
      </c>
      <c r="B31" s="8">
        <f>SUM(B7)</f>
        <v>1299366.34</v>
      </c>
      <c r="C31" s="8">
        <f>SUM(C7)</f>
        <v>1501469.1800000002</v>
      </c>
      <c r="D31" s="8">
        <f>SUM(D7)</f>
        <v>0</v>
      </c>
      <c r="E31" s="8">
        <f>SUM(E7)</f>
        <v>1450025.3</v>
      </c>
      <c r="F31" s="19">
        <f aca="true" t="shared" si="1" ref="F31:F37">E31/B31*100</f>
        <v>111.59480243269961</v>
      </c>
      <c r="G31" s="20">
        <f>E31/C31*100</f>
        <v>96.57376383842923</v>
      </c>
    </row>
    <row r="32" spans="1:7" ht="12.75">
      <c r="A32" s="7" t="s">
        <v>124</v>
      </c>
      <c r="B32" s="8">
        <f>SUM(B22)</f>
        <v>0</v>
      </c>
      <c r="C32" s="8">
        <f>SUM(C22)</f>
        <v>0</v>
      </c>
      <c r="D32" s="8">
        <f>SUM(D22)</f>
        <v>0</v>
      </c>
      <c r="E32" s="8">
        <f>SUM(E22)</f>
        <v>0</v>
      </c>
      <c r="F32" s="19"/>
      <c r="G32" s="20"/>
    </row>
    <row r="33" spans="1:7" ht="25.5">
      <c r="A33" s="7" t="s">
        <v>125</v>
      </c>
      <c r="B33" s="8">
        <f>SUM(B17)</f>
        <v>0</v>
      </c>
      <c r="C33" s="8">
        <f>SUM(C17)</f>
        <v>0</v>
      </c>
      <c r="D33" s="8">
        <f>SUM(D17)</f>
        <v>0</v>
      </c>
      <c r="E33" s="8">
        <f>SUM(E17)</f>
        <v>0</v>
      </c>
      <c r="F33" s="19"/>
      <c r="G33" s="20"/>
    </row>
    <row r="34" spans="1:7" ht="25.5">
      <c r="A34" s="7" t="s">
        <v>126</v>
      </c>
      <c r="B34" s="8">
        <f>SUM(B31:B33)</f>
        <v>1299366.34</v>
      </c>
      <c r="C34" s="8">
        <f>SUM(C31:C33)</f>
        <v>1501469.1800000002</v>
      </c>
      <c r="D34" s="8">
        <f>SUM(D31:D33)</f>
        <v>0</v>
      </c>
      <c r="E34" s="8">
        <f>SUM(E31:E33)</f>
        <v>1450025.3</v>
      </c>
      <c r="F34" s="19">
        <f t="shared" si="1"/>
        <v>111.59480243269961</v>
      </c>
      <c r="G34" s="20">
        <f>E34/C34*100</f>
        <v>96.57376383842923</v>
      </c>
    </row>
    <row r="35" spans="1:7" ht="12.75">
      <c r="A35" s="7" t="s">
        <v>127</v>
      </c>
      <c r="B35" s="8">
        <f>SUM(B10)</f>
        <v>1300708.6900000002</v>
      </c>
      <c r="C35" s="8">
        <f>SUM(C10)</f>
        <v>1501469.18</v>
      </c>
      <c r="D35" s="8">
        <f>SUM(D10)</f>
        <v>0</v>
      </c>
      <c r="E35" s="8">
        <f>SUM(E10)</f>
        <v>1444856.1900000002</v>
      </c>
      <c r="F35" s="19">
        <f t="shared" si="1"/>
        <v>111.0822277969097</v>
      </c>
      <c r="G35" s="20">
        <f>E35/C35*100</f>
        <v>96.22949370162898</v>
      </c>
    </row>
    <row r="36" spans="1:7" ht="25.5">
      <c r="A36" s="7" t="s">
        <v>128</v>
      </c>
      <c r="B36" s="8">
        <f>SUM(B18)</f>
        <v>0</v>
      </c>
      <c r="C36" s="8">
        <f>SUM(C18)</f>
        <v>0</v>
      </c>
      <c r="D36" s="8">
        <f>SUM(D18)</f>
        <v>0</v>
      </c>
      <c r="E36" s="8">
        <f>SUM(E18)</f>
        <v>0</v>
      </c>
      <c r="F36" s="19"/>
      <c r="G36" s="20"/>
    </row>
    <row r="37" spans="1:7" ht="25.5">
      <c r="A37" s="7" t="s">
        <v>129</v>
      </c>
      <c r="B37" s="8">
        <f>SUM(B35:B36)</f>
        <v>1300708.6900000002</v>
      </c>
      <c r="C37" s="8">
        <f>SUM(C35:C36)</f>
        <v>1501469.18</v>
      </c>
      <c r="D37" s="8">
        <f>SUM(D35:D36)</f>
        <v>0</v>
      </c>
      <c r="E37" s="8">
        <f>SUM(E35:E36)</f>
        <v>1444856.1900000002</v>
      </c>
      <c r="F37" s="19">
        <f t="shared" si="1"/>
        <v>111.0822277969097</v>
      </c>
      <c r="G37" s="20">
        <f>E37/C37*100</f>
        <v>96.22949370162898</v>
      </c>
    </row>
    <row r="38" ht="409.5" customHeight="1" hidden="1">
      <c r="G38" s="20" t="e">
        <f>E38/C38*100</f>
        <v>#DIV/0!</v>
      </c>
    </row>
  </sheetData>
  <sheetProtection/>
  <mergeCells count="6">
    <mergeCell ref="A2:E2"/>
    <mergeCell ref="A14:E14"/>
    <mergeCell ref="A21:D21"/>
    <mergeCell ref="A25:E25"/>
    <mergeCell ref="A28:E28"/>
    <mergeCell ref="A1:G1"/>
  </mergeCells>
  <printOptions/>
  <pageMargins left="0.5905511811023623" right="0.5905511811023623" top="0.5905511811023623" bottom="0.5905511811023623" header="0.5905511811023623" footer="0.5905511811023623"/>
  <pageSetup fitToHeight="1" fitToWidth="1" horizontalDpi="600" verticalDpi="600" orientation="portrait" paperSize="9" scale="76" r:id="rId1"/>
  <headerFooter alignWithMargins="0">
    <oddFooter>&amp;L&amp;C&amp;R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55"/>
  <sheetViews>
    <sheetView view="pageBreakPreview" zoomScale="60" zoomScaleNormal="89" zoomScalePageLayoutView="0" workbookViewId="0" topLeftCell="A25">
      <selection activeCell="L35" sqref="L35"/>
    </sheetView>
  </sheetViews>
  <sheetFormatPr defaultColWidth="9.140625" defaultRowHeight="30" customHeight="1"/>
  <cols>
    <col min="1" max="1" width="9.28125" style="78" customWidth="1"/>
    <col min="2" max="2" width="42.28125" style="25" customWidth="1"/>
    <col min="3" max="6" width="15.421875" style="55" customWidth="1"/>
    <col min="7" max="8" width="14.28125" style="28" customWidth="1"/>
    <col min="9" max="11" width="16.57421875" style="25" customWidth="1"/>
    <col min="12" max="15" width="15.140625" style="25" customWidth="1"/>
    <col min="16" max="16" width="16.7109375" style="25" hidden="1" customWidth="1"/>
    <col min="17" max="17" width="16.421875" style="25" hidden="1" customWidth="1"/>
    <col min="18" max="18" width="12.57421875" style="25" hidden="1" customWidth="1"/>
    <col min="19" max="19" width="15.140625" style="25" customWidth="1"/>
    <col min="20" max="16384" width="9.140625" style="25" customWidth="1"/>
  </cols>
  <sheetData>
    <row r="1" spans="1:10" ht="30" customHeight="1">
      <c r="A1" s="155" t="s">
        <v>172</v>
      </c>
      <c r="B1" s="155"/>
      <c r="C1" s="155"/>
      <c r="D1" s="155"/>
      <c r="E1" s="155"/>
      <c r="F1" s="155"/>
      <c r="G1" s="155"/>
      <c r="H1" s="155"/>
      <c r="I1" s="104"/>
      <c r="J1" s="104"/>
    </row>
    <row r="2" spans="1:8" s="33" customFormat="1" ht="42" customHeight="1">
      <c r="A2" s="75" t="s">
        <v>14</v>
      </c>
      <c r="B2" s="30" t="s">
        <v>15</v>
      </c>
      <c r="C2" s="31" t="s">
        <v>156</v>
      </c>
      <c r="D2" s="32" t="s">
        <v>163</v>
      </c>
      <c r="E2" s="32" t="s">
        <v>164</v>
      </c>
      <c r="F2" s="32" t="s">
        <v>173</v>
      </c>
      <c r="G2" s="5" t="s">
        <v>16</v>
      </c>
      <c r="H2" s="5" t="s">
        <v>16</v>
      </c>
    </row>
    <row r="3" spans="1:8" s="36" customFormat="1" ht="30" customHeight="1">
      <c r="A3" s="158">
        <v>1</v>
      </c>
      <c r="B3" s="159"/>
      <c r="C3" s="137">
        <v>2</v>
      </c>
      <c r="D3" s="73">
        <v>3</v>
      </c>
      <c r="E3" s="73">
        <v>4</v>
      </c>
      <c r="F3" s="73">
        <v>5</v>
      </c>
      <c r="G3" s="6" t="s">
        <v>17</v>
      </c>
      <c r="H3" s="6" t="s">
        <v>18</v>
      </c>
    </row>
    <row r="4" spans="1:8" ht="30" customHeight="1">
      <c r="A4" s="97">
        <v>6</v>
      </c>
      <c r="B4" s="98" t="s">
        <v>149</v>
      </c>
      <c r="C4" s="138">
        <f>SUM(C5,C13,C18,C21,C26)</f>
        <v>1299366.3400000003</v>
      </c>
      <c r="D4" s="138">
        <f>SUM(D5,D13,D18,D21,D26)</f>
        <v>1464264.08</v>
      </c>
      <c r="E4" s="138">
        <f>SUM(E5,E13,E18,E21,E26)</f>
        <v>0</v>
      </c>
      <c r="F4" s="138">
        <f>SUM(F5,F13,F18,F21,F26)</f>
        <v>1450025.3</v>
      </c>
      <c r="G4" s="94">
        <f>F4/C4*100</f>
        <v>111.5948024326996</v>
      </c>
      <c r="H4" s="94">
        <f>F4/D4*100</f>
        <v>99.0275811450623</v>
      </c>
    </row>
    <row r="5" spans="1:8" ht="30" customHeight="1">
      <c r="A5" s="37">
        <v>63</v>
      </c>
      <c r="B5" s="38" t="s">
        <v>26</v>
      </c>
      <c r="C5" s="57">
        <f>SUM(C6,C8,C11)</f>
        <v>1142164.7800000003</v>
      </c>
      <c r="D5" s="57">
        <v>1279696.52</v>
      </c>
      <c r="E5" s="57">
        <f>SUM(E6,E8,E11)</f>
        <v>0</v>
      </c>
      <c r="F5" s="57">
        <f>SUM(F6,F8,F11)</f>
        <v>1299495.43</v>
      </c>
      <c r="G5" s="10">
        <f>F5/C5*100</f>
        <v>113.77477687588997</v>
      </c>
      <c r="H5" s="10">
        <f>F5/D5*100</f>
        <v>101.54715666492551</v>
      </c>
    </row>
    <row r="6" spans="1:8" s="40" customFormat="1" ht="30" customHeight="1">
      <c r="A6" s="37">
        <v>634</v>
      </c>
      <c r="B6" s="38" t="s">
        <v>27</v>
      </c>
      <c r="C6" s="57">
        <f>C7</f>
        <v>0</v>
      </c>
      <c r="D6" s="57">
        <f>D7</f>
        <v>0</v>
      </c>
      <c r="E6" s="57">
        <f>E7</f>
        <v>0</v>
      </c>
      <c r="F6" s="57">
        <f>F7</f>
        <v>0</v>
      </c>
      <c r="G6" s="10"/>
      <c r="H6" s="10"/>
    </row>
    <row r="7" spans="1:8" ht="30" customHeight="1">
      <c r="A7" s="41">
        <v>6341</v>
      </c>
      <c r="B7" s="42" t="s">
        <v>104</v>
      </c>
      <c r="C7" s="58">
        <v>0</v>
      </c>
      <c r="D7" s="58"/>
      <c r="E7" s="58"/>
      <c r="F7" s="58">
        <v>0</v>
      </c>
      <c r="G7" s="10"/>
      <c r="H7" s="10"/>
    </row>
    <row r="8" spans="1:8" s="40" customFormat="1" ht="30" customHeight="1">
      <c r="A8" s="37">
        <v>636</v>
      </c>
      <c r="B8" s="38" t="s">
        <v>28</v>
      </c>
      <c r="C8" s="57">
        <f>SUM(C9:C10)</f>
        <v>1142111.6900000002</v>
      </c>
      <c r="D8" s="57"/>
      <c r="E8" s="57"/>
      <c r="F8" s="57">
        <f>SUM(F9:F10)</f>
        <v>1299468.88</v>
      </c>
      <c r="G8" s="10">
        <f>F8/C8*100</f>
        <v>113.77774094931115</v>
      </c>
      <c r="H8" s="10" t="e">
        <f>F8/D8*100</f>
        <v>#DIV/0!</v>
      </c>
    </row>
    <row r="9" spans="1:8" ht="30" customHeight="1">
      <c r="A9" s="41">
        <v>6361</v>
      </c>
      <c r="B9" s="42" t="s">
        <v>87</v>
      </c>
      <c r="C9" s="58">
        <v>1141448.08</v>
      </c>
      <c r="D9" s="58"/>
      <c r="E9" s="58"/>
      <c r="F9" s="58">
        <v>1298805.88</v>
      </c>
      <c r="G9" s="10">
        <f>F9/C9*100</f>
        <v>113.78580443185815</v>
      </c>
      <c r="H9" s="10"/>
    </row>
    <row r="10" spans="1:8" ht="30" customHeight="1">
      <c r="A10" s="41">
        <v>6362</v>
      </c>
      <c r="B10" s="42" t="s">
        <v>88</v>
      </c>
      <c r="C10" s="58">
        <v>663.61</v>
      </c>
      <c r="D10" s="58"/>
      <c r="E10" s="58"/>
      <c r="F10" s="58">
        <v>663</v>
      </c>
      <c r="G10" s="10"/>
      <c r="H10" s="10"/>
    </row>
    <row r="11" spans="1:8" s="40" customFormat="1" ht="30" customHeight="1">
      <c r="A11" s="37">
        <v>639</v>
      </c>
      <c r="B11" s="38" t="s">
        <v>157</v>
      </c>
      <c r="C11" s="57">
        <f>C12</f>
        <v>53.09</v>
      </c>
      <c r="D11" s="57">
        <f>D12</f>
        <v>0</v>
      </c>
      <c r="E11" s="57">
        <f>E12</f>
        <v>0</v>
      </c>
      <c r="F11" s="57">
        <f>F12</f>
        <v>26.55</v>
      </c>
      <c r="G11" s="10">
        <f>F11/C11*100</f>
        <v>50.00941796948578</v>
      </c>
      <c r="H11" s="10" t="e">
        <f>F11/D11*100</f>
        <v>#DIV/0!</v>
      </c>
    </row>
    <row r="12" spans="1:8" ht="30" customHeight="1">
      <c r="A12" s="41">
        <v>6391</v>
      </c>
      <c r="B12" s="42" t="s">
        <v>158</v>
      </c>
      <c r="C12" s="58">
        <v>53.09</v>
      </c>
      <c r="D12" s="58"/>
      <c r="E12" s="58"/>
      <c r="F12" s="58">
        <v>26.55</v>
      </c>
      <c r="G12" s="10"/>
      <c r="H12" s="10"/>
    </row>
    <row r="13" spans="1:8" ht="30" customHeight="1">
      <c r="A13" s="37">
        <v>64</v>
      </c>
      <c r="B13" s="38" t="s">
        <v>90</v>
      </c>
      <c r="C13" s="57">
        <f>SUM(C14,C16)</f>
        <v>0</v>
      </c>
      <c r="D13" s="57">
        <v>10</v>
      </c>
      <c r="E13" s="57">
        <f>SUM(E14,E16)</f>
        <v>0</v>
      </c>
      <c r="F13" s="57">
        <f>SUM(F14,F16)</f>
        <v>0.04</v>
      </c>
      <c r="G13" s="10" t="e">
        <f>F13/C13*100</f>
        <v>#DIV/0!</v>
      </c>
      <c r="H13" s="10">
        <f>F13/D13*100</f>
        <v>0.4</v>
      </c>
    </row>
    <row r="14" spans="1:8" s="40" customFormat="1" ht="30" customHeight="1">
      <c r="A14" s="37">
        <v>641</v>
      </c>
      <c r="B14" s="38" t="s">
        <v>91</v>
      </c>
      <c r="C14" s="57">
        <v>0</v>
      </c>
      <c r="D14" s="57"/>
      <c r="E14" s="57"/>
      <c r="F14" s="57">
        <f>F15</f>
        <v>0.04</v>
      </c>
      <c r="G14" s="10" t="e">
        <f>F14/C14*100</f>
        <v>#DIV/0!</v>
      </c>
      <c r="H14" s="10" t="e">
        <f>F14/D14*100</f>
        <v>#DIV/0!</v>
      </c>
    </row>
    <row r="15" spans="1:8" ht="30" customHeight="1">
      <c r="A15" s="41">
        <v>6413</v>
      </c>
      <c r="B15" s="42" t="s">
        <v>105</v>
      </c>
      <c r="C15" s="58">
        <v>0.11</v>
      </c>
      <c r="D15" s="58"/>
      <c r="E15" s="58"/>
      <c r="F15" s="58">
        <v>0.04</v>
      </c>
      <c r="G15" s="10">
        <f>F15/C15*100</f>
        <v>36.36363636363637</v>
      </c>
      <c r="H15" s="10"/>
    </row>
    <row r="16" spans="1:8" s="40" customFormat="1" ht="30" customHeight="1">
      <c r="A16" s="37">
        <v>642</v>
      </c>
      <c r="B16" s="38" t="s">
        <v>92</v>
      </c>
      <c r="C16" s="57">
        <f>C17</f>
        <v>0</v>
      </c>
      <c r="D16" s="57">
        <f>D17</f>
        <v>0</v>
      </c>
      <c r="E16" s="57">
        <f>E17</f>
        <v>0</v>
      </c>
      <c r="F16" s="57">
        <f>F17</f>
        <v>0</v>
      </c>
      <c r="G16" s="10"/>
      <c r="H16" s="10"/>
    </row>
    <row r="17" spans="1:8" ht="30" customHeight="1">
      <c r="A17" s="41">
        <v>6422</v>
      </c>
      <c r="B17" s="42" t="s">
        <v>106</v>
      </c>
      <c r="C17" s="58">
        <v>0</v>
      </c>
      <c r="D17" s="58"/>
      <c r="E17" s="58"/>
      <c r="F17" s="58">
        <v>0</v>
      </c>
      <c r="G17" s="10"/>
      <c r="H17" s="10"/>
    </row>
    <row r="18" spans="1:8" s="40" customFormat="1" ht="30" customHeight="1">
      <c r="A18" s="37">
        <v>65</v>
      </c>
      <c r="B18" s="38" t="s">
        <v>93</v>
      </c>
      <c r="C18" s="57">
        <f>C19</f>
        <v>6093.77</v>
      </c>
      <c r="D18" s="57">
        <v>48213.55</v>
      </c>
      <c r="E18" s="57">
        <f>E19</f>
        <v>0</v>
      </c>
      <c r="F18" s="57">
        <f>F19</f>
        <v>16226.81</v>
      </c>
      <c r="G18" s="10">
        <f>F18/C18*100</f>
        <v>266.28523885870317</v>
      </c>
      <c r="H18" s="10">
        <f>F18/D18*100</f>
        <v>33.65611949337893</v>
      </c>
    </row>
    <row r="19" spans="1:17" s="46" customFormat="1" ht="30" customHeight="1">
      <c r="A19" s="37">
        <v>652</v>
      </c>
      <c r="B19" s="38" t="s">
        <v>24</v>
      </c>
      <c r="C19" s="57">
        <f>C20</f>
        <v>6093.77</v>
      </c>
      <c r="D19" s="57"/>
      <c r="E19" s="57"/>
      <c r="F19" s="57">
        <f>F20</f>
        <v>16226.81</v>
      </c>
      <c r="G19" s="10">
        <f>F19/C19*100</f>
        <v>266.28523885870317</v>
      </c>
      <c r="H19" s="10" t="e">
        <f>F19/D19*100</f>
        <v>#DIV/0!</v>
      </c>
      <c r="I19" s="44"/>
      <c r="J19" s="44"/>
      <c r="K19" s="44"/>
      <c r="L19" s="44"/>
      <c r="M19" s="44"/>
      <c r="N19" s="45"/>
      <c r="O19" s="45"/>
      <c r="P19" s="45"/>
      <c r="Q19" s="45"/>
    </row>
    <row r="20" spans="1:17" s="40" customFormat="1" ht="30" customHeight="1">
      <c r="A20" s="41">
        <v>6526</v>
      </c>
      <c r="B20" s="42" t="s">
        <v>25</v>
      </c>
      <c r="C20" s="58">
        <v>6093.77</v>
      </c>
      <c r="D20" s="58"/>
      <c r="E20" s="58"/>
      <c r="F20" s="58">
        <v>16226.81</v>
      </c>
      <c r="G20" s="10">
        <f>F20/C20*100</f>
        <v>266.28523885870317</v>
      </c>
      <c r="H20" s="10"/>
      <c r="I20" s="47"/>
      <c r="J20" s="47"/>
      <c r="K20" s="47"/>
      <c r="L20" s="47"/>
      <c r="M20" s="47"/>
      <c r="N20" s="47"/>
      <c r="O20" s="47"/>
      <c r="P20" s="48"/>
      <c r="Q20" s="48"/>
    </row>
    <row r="21" spans="1:8" ht="30" customHeight="1">
      <c r="A21" s="37">
        <v>66</v>
      </c>
      <c r="B21" s="38" t="s">
        <v>22</v>
      </c>
      <c r="C21" s="57">
        <f>SUM(C22,C24)</f>
        <v>0</v>
      </c>
      <c r="D21" s="57">
        <f>SUM(D22,D24)</f>
        <v>0</v>
      </c>
      <c r="E21" s="57">
        <f>SUM(E22,E24)</f>
        <v>0</v>
      </c>
      <c r="F21" s="57">
        <f>SUM(F22,F24)</f>
        <v>0</v>
      </c>
      <c r="G21" s="10"/>
      <c r="H21" s="10"/>
    </row>
    <row r="22" spans="1:8" s="40" customFormat="1" ht="30" customHeight="1">
      <c r="A22" s="37">
        <v>661</v>
      </c>
      <c r="B22" s="38" t="s">
        <v>95</v>
      </c>
      <c r="C22" s="57">
        <f>C23</f>
        <v>0</v>
      </c>
      <c r="D22" s="57">
        <f>D23</f>
        <v>0</v>
      </c>
      <c r="E22" s="57">
        <f>E23</f>
        <v>0</v>
      </c>
      <c r="F22" s="57">
        <f>F23</f>
        <v>0</v>
      </c>
      <c r="G22" s="10"/>
      <c r="H22" s="10"/>
    </row>
    <row r="23" spans="1:8" ht="30" customHeight="1">
      <c r="A23" s="41">
        <v>6615</v>
      </c>
      <c r="B23" s="42" t="s">
        <v>94</v>
      </c>
      <c r="C23" s="58">
        <v>0</v>
      </c>
      <c r="D23" s="58"/>
      <c r="E23" s="58"/>
      <c r="F23" s="58">
        <v>0</v>
      </c>
      <c r="G23" s="10"/>
      <c r="H23" s="10"/>
    </row>
    <row r="24" spans="1:8" s="40" customFormat="1" ht="30" customHeight="1">
      <c r="A24" s="37">
        <v>663</v>
      </c>
      <c r="B24" s="38" t="s">
        <v>23</v>
      </c>
      <c r="C24" s="57">
        <f>C25</f>
        <v>0</v>
      </c>
      <c r="D24" s="57">
        <f>D25</f>
        <v>0</v>
      </c>
      <c r="E24" s="57">
        <f>E25</f>
        <v>0</v>
      </c>
      <c r="F24" s="57">
        <f>F25</f>
        <v>0</v>
      </c>
      <c r="G24" s="10"/>
      <c r="H24" s="10"/>
    </row>
    <row r="25" spans="1:8" ht="30" customHeight="1">
      <c r="A25" s="41">
        <v>6631</v>
      </c>
      <c r="B25" s="42" t="s">
        <v>96</v>
      </c>
      <c r="C25" s="58">
        <v>0</v>
      </c>
      <c r="D25" s="58"/>
      <c r="E25" s="58"/>
      <c r="F25" s="58">
        <v>0</v>
      </c>
      <c r="G25" s="10"/>
      <c r="H25" s="10"/>
    </row>
    <row r="26" spans="1:8" ht="30" customHeight="1">
      <c r="A26" s="37">
        <v>67</v>
      </c>
      <c r="B26" s="38" t="s">
        <v>19</v>
      </c>
      <c r="C26" s="57">
        <f>C27</f>
        <v>151107.79</v>
      </c>
      <c r="D26" s="57">
        <v>136344.01</v>
      </c>
      <c r="E26" s="57"/>
      <c r="F26" s="57">
        <f>F27</f>
        <v>134303.02</v>
      </c>
      <c r="G26" s="10">
        <f>F26/C26*100</f>
        <v>88.87895190578857</v>
      </c>
      <c r="H26" s="10">
        <f>F26/D26*100</f>
        <v>98.50305855020693</v>
      </c>
    </row>
    <row r="27" spans="1:8" ht="30" customHeight="1">
      <c r="A27" s="37">
        <v>671</v>
      </c>
      <c r="B27" s="38" t="s">
        <v>89</v>
      </c>
      <c r="C27" s="57">
        <f>SUM(C28:C29)</f>
        <v>151107.79</v>
      </c>
      <c r="D27" s="57">
        <f>SUM(D28:D29)</f>
        <v>0</v>
      </c>
      <c r="E27" s="57">
        <f>SUM(E28:E29)</f>
        <v>0</v>
      </c>
      <c r="F27" s="57">
        <f>SUM(F28:F29)</f>
        <v>134303.02</v>
      </c>
      <c r="G27" s="10">
        <f>F27/C27*100</f>
        <v>88.87895190578857</v>
      </c>
      <c r="H27" s="10"/>
    </row>
    <row r="28" spans="1:8" ht="30" customHeight="1">
      <c r="A28" s="41">
        <v>6711</v>
      </c>
      <c r="B28" s="42" t="s">
        <v>20</v>
      </c>
      <c r="C28" s="58">
        <v>151107.79</v>
      </c>
      <c r="D28" s="58"/>
      <c r="E28" s="58"/>
      <c r="F28" s="58">
        <v>134303.02</v>
      </c>
      <c r="G28" s="10">
        <f>F28/C28*100</f>
        <v>88.87895190578857</v>
      </c>
      <c r="H28" s="10"/>
    </row>
    <row r="29" spans="1:9" ht="37.5" customHeight="1">
      <c r="A29" s="41">
        <v>6712</v>
      </c>
      <c r="B29" s="84" t="s">
        <v>21</v>
      </c>
      <c r="C29" s="58">
        <v>0</v>
      </c>
      <c r="D29" s="58"/>
      <c r="E29" s="58"/>
      <c r="F29" s="58">
        <v>0</v>
      </c>
      <c r="G29" s="10"/>
      <c r="H29" s="10"/>
      <c r="I29" s="49"/>
    </row>
    <row r="30" spans="1:9" s="40" customFormat="1" ht="30" customHeight="1">
      <c r="A30" s="95">
        <v>7</v>
      </c>
      <c r="B30" s="91" t="s">
        <v>135</v>
      </c>
      <c r="C30" s="139">
        <f>SUM(C31,C33)</f>
        <v>0</v>
      </c>
      <c r="D30" s="139">
        <f>SUM(D31,D33)</f>
        <v>0</v>
      </c>
      <c r="E30" s="139">
        <f>SUM(E31,E33)</f>
        <v>0</v>
      </c>
      <c r="F30" s="139">
        <f>SUM(F31,F33)</f>
        <v>0</v>
      </c>
      <c r="G30" s="94" t="e">
        <f>F30/C30*100</f>
        <v>#DIV/0!</v>
      </c>
      <c r="H30" s="10"/>
      <c r="I30" s="49"/>
    </row>
    <row r="31" spans="1:9" s="40" customFormat="1" ht="30" customHeight="1">
      <c r="A31" s="82">
        <v>71</v>
      </c>
      <c r="B31" s="80" t="s">
        <v>136</v>
      </c>
      <c r="C31" s="140">
        <f>C32</f>
        <v>0</v>
      </c>
      <c r="D31" s="140">
        <f>D32</f>
        <v>0</v>
      </c>
      <c r="E31" s="140">
        <f>E32</f>
        <v>0</v>
      </c>
      <c r="F31" s="140">
        <f>F32</f>
        <v>0</v>
      </c>
      <c r="G31" s="10"/>
      <c r="H31" s="10"/>
      <c r="I31" s="49"/>
    </row>
    <row r="32" spans="1:9" ht="30" customHeight="1">
      <c r="A32" s="81">
        <v>711</v>
      </c>
      <c r="B32" s="79" t="s">
        <v>137</v>
      </c>
      <c r="C32" s="141">
        <v>0</v>
      </c>
      <c r="D32" s="58"/>
      <c r="E32" s="58"/>
      <c r="F32" s="58"/>
      <c r="G32" s="10"/>
      <c r="H32" s="10"/>
      <c r="I32" s="49"/>
    </row>
    <row r="33" spans="1:9" s="40" customFormat="1" ht="30" customHeight="1">
      <c r="A33" s="82">
        <v>72</v>
      </c>
      <c r="B33" s="80" t="s">
        <v>138</v>
      </c>
      <c r="C33" s="140">
        <f>SUM(C34:C36)</f>
        <v>0</v>
      </c>
      <c r="D33" s="140">
        <v>0</v>
      </c>
      <c r="E33" s="140">
        <v>0</v>
      </c>
      <c r="F33" s="140">
        <f>SUM(F34:F36)</f>
        <v>0</v>
      </c>
      <c r="G33" s="10" t="e">
        <f>F33/C33*100</f>
        <v>#DIV/0!</v>
      </c>
      <c r="H33" s="10"/>
      <c r="I33" s="49"/>
    </row>
    <row r="34" spans="1:9" ht="30" customHeight="1">
      <c r="A34" s="81">
        <v>721</v>
      </c>
      <c r="B34" s="79" t="s">
        <v>139</v>
      </c>
      <c r="C34" s="141">
        <v>0</v>
      </c>
      <c r="D34" s="58"/>
      <c r="E34" s="58"/>
      <c r="F34" s="58">
        <v>0</v>
      </c>
      <c r="G34" s="10" t="e">
        <f>F34/C34*100</f>
        <v>#DIV/0!</v>
      </c>
      <c r="H34" s="10"/>
      <c r="I34" s="49"/>
    </row>
    <row r="35" spans="1:9" ht="30" customHeight="1">
      <c r="A35" s="81">
        <v>722</v>
      </c>
      <c r="B35" s="79" t="s">
        <v>140</v>
      </c>
      <c r="C35" s="141">
        <v>0</v>
      </c>
      <c r="D35" s="58"/>
      <c r="E35" s="58"/>
      <c r="F35" s="58"/>
      <c r="G35" s="10"/>
      <c r="H35" s="10"/>
      <c r="I35" s="49"/>
    </row>
    <row r="36" spans="1:9" ht="30" customHeight="1">
      <c r="A36" s="86">
        <v>723</v>
      </c>
      <c r="B36" s="87" t="s">
        <v>141</v>
      </c>
      <c r="C36" s="142">
        <v>0</v>
      </c>
      <c r="D36" s="143"/>
      <c r="E36" s="143"/>
      <c r="F36" s="143"/>
      <c r="G36" s="10"/>
      <c r="H36" s="10"/>
      <c r="I36" s="49"/>
    </row>
    <row r="37" spans="1:9" s="40" customFormat="1" ht="30" customHeight="1">
      <c r="A37" s="90">
        <v>8</v>
      </c>
      <c r="B37" s="91" t="s">
        <v>142</v>
      </c>
      <c r="C37" s="138">
        <f>SUM(C38,C40,C42)</f>
        <v>0</v>
      </c>
      <c r="D37" s="138">
        <f>SUM(D38,D40,D42)</f>
        <v>0</v>
      </c>
      <c r="E37" s="138">
        <f>SUM(E38,E40,E42)</f>
        <v>0</v>
      </c>
      <c r="F37" s="138">
        <f>SUM(F38,F40,F42)</f>
        <v>0</v>
      </c>
      <c r="G37" s="94"/>
      <c r="H37" s="10"/>
      <c r="I37" s="49"/>
    </row>
    <row r="38" spans="1:9" s="40" customFormat="1" ht="30" customHeight="1">
      <c r="A38" s="88">
        <v>81</v>
      </c>
      <c r="B38" s="80" t="s">
        <v>143</v>
      </c>
      <c r="C38" s="57">
        <f>SUM(C39:C39)</f>
        <v>0</v>
      </c>
      <c r="D38" s="57">
        <f>SUM(D39:D39)</f>
        <v>0</v>
      </c>
      <c r="E38" s="57">
        <f>SUM(E39:E39)</f>
        <v>0</v>
      </c>
      <c r="F38" s="57">
        <f>SUM(F39:F39)</f>
        <v>0</v>
      </c>
      <c r="G38" s="10"/>
      <c r="H38" s="10"/>
      <c r="I38" s="49"/>
    </row>
    <row r="39" spans="1:9" ht="30" customHeight="1">
      <c r="A39" s="89">
        <v>818</v>
      </c>
      <c r="B39" s="79" t="s">
        <v>144</v>
      </c>
      <c r="C39" s="58">
        <v>0</v>
      </c>
      <c r="D39" s="58"/>
      <c r="E39" s="58"/>
      <c r="F39" s="58"/>
      <c r="G39" s="10"/>
      <c r="H39" s="10"/>
      <c r="I39" s="49"/>
    </row>
    <row r="40" spans="1:9" s="40" customFormat="1" ht="30" customHeight="1">
      <c r="A40" s="88">
        <v>83</v>
      </c>
      <c r="B40" s="80" t="s">
        <v>145</v>
      </c>
      <c r="C40" s="57">
        <f>C41</f>
        <v>0</v>
      </c>
      <c r="D40" s="57">
        <f>D41</f>
        <v>0</v>
      </c>
      <c r="E40" s="57">
        <f>E41</f>
        <v>0</v>
      </c>
      <c r="F40" s="57"/>
      <c r="G40" s="10"/>
      <c r="H40" s="10"/>
      <c r="I40" s="49"/>
    </row>
    <row r="41" spans="1:9" ht="30" customHeight="1">
      <c r="A41" s="89">
        <v>832</v>
      </c>
      <c r="B41" s="79" t="s">
        <v>146</v>
      </c>
      <c r="C41" s="58">
        <v>0</v>
      </c>
      <c r="D41" s="58"/>
      <c r="E41" s="58"/>
      <c r="F41" s="58"/>
      <c r="G41" s="10"/>
      <c r="H41" s="10"/>
      <c r="I41" s="49"/>
    </row>
    <row r="42" spans="1:9" s="40" customFormat="1" ht="30" customHeight="1">
      <c r="A42" s="88">
        <v>84</v>
      </c>
      <c r="B42" s="80" t="s">
        <v>147</v>
      </c>
      <c r="C42" s="57">
        <f>SUM(C43:C43)</f>
        <v>0</v>
      </c>
      <c r="D42" s="57">
        <f>SUM(D43:D43)</f>
        <v>0</v>
      </c>
      <c r="E42" s="57">
        <f>SUM(E43:E43)</f>
        <v>0</v>
      </c>
      <c r="F42" s="57"/>
      <c r="G42" s="10"/>
      <c r="H42" s="10"/>
      <c r="I42" s="49"/>
    </row>
    <row r="43" spans="1:9" ht="30" customHeight="1">
      <c r="A43" s="89">
        <v>844</v>
      </c>
      <c r="B43" s="79" t="s">
        <v>148</v>
      </c>
      <c r="C43" s="58">
        <v>0</v>
      </c>
      <c r="D43" s="58"/>
      <c r="E43" s="58"/>
      <c r="F43" s="58"/>
      <c r="G43" s="10"/>
      <c r="H43" s="10"/>
      <c r="I43" s="49"/>
    </row>
    <row r="44" spans="1:8" ht="30" customHeight="1">
      <c r="A44" s="99" t="s">
        <v>29</v>
      </c>
      <c r="B44" s="100"/>
      <c r="C44" s="144">
        <f>SUM(C4,C30,C37)</f>
        <v>1299366.3400000003</v>
      </c>
      <c r="D44" s="144">
        <f>SUM(D4,D30,D37)</f>
        <v>1464264.08</v>
      </c>
      <c r="E44" s="144">
        <f>SUM(E4,E30,E37)</f>
        <v>0</v>
      </c>
      <c r="F44" s="144">
        <f>SUM(F4,F30,F37)</f>
        <v>1450025.3</v>
      </c>
      <c r="G44" s="94">
        <f>F44/C44*100</f>
        <v>111.5948024326996</v>
      </c>
      <c r="H44" s="10">
        <f>F44/D44*100</f>
        <v>99.0275811450623</v>
      </c>
    </row>
    <row r="45" spans="1:8" ht="30" customHeight="1">
      <c r="A45" s="76"/>
      <c r="B45" s="51"/>
      <c r="C45" s="64"/>
      <c r="D45" s="64"/>
      <c r="E45" s="64"/>
      <c r="F45" s="64"/>
      <c r="G45" s="52"/>
      <c r="H45" s="52"/>
    </row>
    <row r="46" spans="1:8" s="56" customFormat="1" ht="20.25" customHeight="1">
      <c r="A46" s="157" t="s">
        <v>97</v>
      </c>
      <c r="B46" s="157"/>
      <c r="C46" s="157"/>
      <c r="D46" s="157"/>
      <c r="E46" s="157"/>
      <c r="F46" s="157"/>
      <c r="G46" s="157"/>
      <c r="H46" s="157"/>
    </row>
    <row r="47" spans="1:8" s="149" customFormat="1" ht="44.25" customHeight="1">
      <c r="A47" s="29" t="s">
        <v>153</v>
      </c>
      <c r="B47" s="30" t="s">
        <v>154</v>
      </c>
      <c r="C47" s="31" t="s">
        <v>156</v>
      </c>
      <c r="D47" s="32" t="s">
        <v>169</v>
      </c>
      <c r="E47" s="32" t="s">
        <v>170</v>
      </c>
      <c r="F47" s="32" t="s">
        <v>173</v>
      </c>
      <c r="G47" s="6" t="s">
        <v>16</v>
      </c>
      <c r="H47" s="6" t="s">
        <v>16</v>
      </c>
    </row>
    <row r="48" spans="1:8" s="56" customFormat="1" ht="12.75">
      <c r="A48" s="156">
        <v>1</v>
      </c>
      <c r="B48" s="156"/>
      <c r="C48" s="137">
        <v>2</v>
      </c>
      <c r="D48" s="73">
        <v>3</v>
      </c>
      <c r="E48" s="73">
        <v>4</v>
      </c>
      <c r="F48" s="73">
        <v>5</v>
      </c>
      <c r="G48" s="6" t="s">
        <v>17</v>
      </c>
      <c r="H48" s="6" t="s">
        <v>18</v>
      </c>
    </row>
    <row r="49" spans="1:8" s="56" customFormat="1" ht="20.25" customHeight="1">
      <c r="A49" s="60">
        <v>1</v>
      </c>
      <c r="B49" s="60" t="s">
        <v>98</v>
      </c>
      <c r="C49" s="50">
        <v>1299366.34</v>
      </c>
      <c r="D49" s="50">
        <v>1484284.08</v>
      </c>
      <c r="E49" s="50">
        <v>0</v>
      </c>
      <c r="F49" s="50">
        <v>1450025.3</v>
      </c>
      <c r="G49" s="10">
        <f>F49/C49*100</f>
        <v>111.59480243269961</v>
      </c>
      <c r="H49" s="10">
        <f>F49/D49*100</f>
        <v>97.69189870984805</v>
      </c>
    </row>
    <row r="50" spans="1:8" s="56" customFormat="1" ht="20.25" customHeight="1">
      <c r="A50" s="60">
        <v>2</v>
      </c>
      <c r="B50" s="60" t="s">
        <v>102</v>
      </c>
      <c r="C50" s="50">
        <v>0</v>
      </c>
      <c r="D50" s="50">
        <v>0</v>
      </c>
      <c r="E50" s="50">
        <v>0</v>
      </c>
      <c r="F50" s="50">
        <v>0</v>
      </c>
      <c r="G50" s="10"/>
      <c r="H50" s="10"/>
    </row>
    <row r="51" spans="1:8" s="56" customFormat="1" ht="20.25" customHeight="1">
      <c r="A51" s="60">
        <v>3</v>
      </c>
      <c r="B51" s="60" t="s">
        <v>99</v>
      </c>
      <c r="C51" s="50">
        <v>0</v>
      </c>
      <c r="D51" s="50">
        <v>0</v>
      </c>
      <c r="E51" s="50">
        <v>0</v>
      </c>
      <c r="F51" s="50">
        <v>0</v>
      </c>
      <c r="G51" s="10"/>
      <c r="H51" s="10"/>
    </row>
    <row r="52" spans="1:8" s="56" customFormat="1" ht="20.25" customHeight="1">
      <c r="A52" s="60">
        <v>4</v>
      </c>
      <c r="B52" s="60" t="s">
        <v>100</v>
      </c>
      <c r="C52" s="50">
        <v>0</v>
      </c>
      <c r="D52" s="50">
        <v>0</v>
      </c>
      <c r="E52" s="50">
        <v>0</v>
      </c>
      <c r="F52" s="50">
        <v>0</v>
      </c>
      <c r="G52" s="10"/>
      <c r="H52" s="10"/>
    </row>
    <row r="53" spans="1:8" s="56" customFormat="1" ht="20.25" customHeight="1">
      <c r="A53" s="60">
        <v>5</v>
      </c>
      <c r="B53" s="60" t="s">
        <v>101</v>
      </c>
      <c r="C53" s="50">
        <v>0</v>
      </c>
      <c r="D53" s="50">
        <v>0</v>
      </c>
      <c r="E53" s="50">
        <v>0</v>
      </c>
      <c r="F53" s="50">
        <v>0</v>
      </c>
      <c r="G53" s="10"/>
      <c r="H53" s="10"/>
    </row>
    <row r="54" spans="1:8" s="59" customFormat="1" ht="20.25" customHeight="1">
      <c r="A54" s="60"/>
      <c r="B54" s="62" t="s">
        <v>103</v>
      </c>
      <c r="C54" s="63">
        <f>SUM(C49:C53)</f>
        <v>1299366.34</v>
      </c>
      <c r="D54" s="63">
        <f>SUM(D49:D53)</f>
        <v>1484284.08</v>
      </c>
      <c r="E54" s="63">
        <f>SUM(E49:E53)</f>
        <v>0</v>
      </c>
      <c r="F54" s="63">
        <f>SUM(F49:F53)</f>
        <v>1450025.3</v>
      </c>
      <c r="G54" s="10">
        <f>F54/C54*100</f>
        <v>111.59480243269961</v>
      </c>
      <c r="H54" s="10">
        <f>F54/D54*100</f>
        <v>97.69189870984805</v>
      </c>
    </row>
    <row r="55" spans="1:8" s="59" customFormat="1" ht="12.75">
      <c r="A55" s="61"/>
      <c r="B55" s="53"/>
      <c r="C55" s="68"/>
      <c r="D55" s="68"/>
      <c r="E55" s="68"/>
      <c r="F55" s="68"/>
      <c r="G55" s="54"/>
      <c r="H55" s="54"/>
    </row>
  </sheetData>
  <sheetProtection/>
  <mergeCells count="4">
    <mergeCell ref="A1:H1"/>
    <mergeCell ref="A48:B48"/>
    <mergeCell ref="A46:H46"/>
    <mergeCell ref="A3:B3"/>
  </mergeCells>
  <printOptions/>
  <pageMargins left="0.7" right="0.7" top="0.75" bottom="0.75" header="0.3" footer="0.3"/>
  <pageSetup fitToHeight="4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4"/>
  <sheetViews>
    <sheetView tabSelected="1" zoomScale="89" zoomScaleNormal="89" zoomScalePageLayoutView="0" workbookViewId="0" topLeftCell="A1">
      <selection activeCell="F80" sqref="F80"/>
    </sheetView>
  </sheetViews>
  <sheetFormatPr defaultColWidth="9.140625" defaultRowHeight="12.75"/>
  <cols>
    <col min="1" max="1" width="9.28125" style="78" customWidth="1"/>
    <col min="2" max="2" width="42.28125" style="25" customWidth="1"/>
    <col min="3" max="3" width="18.421875" style="26" customWidth="1"/>
    <col min="4" max="4" width="19.00390625" style="26" customWidth="1"/>
    <col min="5" max="5" width="18.8515625" style="26" customWidth="1"/>
    <col min="6" max="6" width="18.00390625" style="26" customWidth="1"/>
    <col min="7" max="7" width="16.28125" style="27" customWidth="1"/>
    <col min="8" max="8" width="15.28125" style="28" customWidth="1"/>
    <col min="9" max="11" width="15.28125" style="25" customWidth="1"/>
    <col min="12" max="15" width="15.140625" style="25" customWidth="1"/>
    <col min="16" max="16" width="16.7109375" style="25" hidden="1" customWidth="1"/>
    <col min="17" max="17" width="16.421875" style="25" hidden="1" customWidth="1"/>
    <col min="18" max="18" width="12.57421875" style="25" hidden="1" customWidth="1"/>
    <col min="19" max="19" width="15.140625" style="25" customWidth="1"/>
    <col min="20" max="16384" width="9.140625" style="25" customWidth="1"/>
  </cols>
  <sheetData>
    <row r="1" spans="1:8" ht="22.5" customHeight="1">
      <c r="A1" s="161" t="s">
        <v>162</v>
      </c>
      <c r="B1" s="161"/>
      <c r="C1" s="161"/>
      <c r="D1" s="161"/>
      <c r="E1" s="161"/>
      <c r="F1" s="161"/>
      <c r="G1" s="161"/>
      <c r="H1" s="161"/>
    </row>
    <row r="2" spans="1:8" s="69" customFormat="1" ht="38.25">
      <c r="A2" s="75" t="s">
        <v>30</v>
      </c>
      <c r="B2" s="30" t="s">
        <v>15</v>
      </c>
      <c r="C2" s="31" t="s">
        <v>155</v>
      </c>
      <c r="D2" s="32" t="s">
        <v>163</v>
      </c>
      <c r="E2" s="32" t="s">
        <v>164</v>
      </c>
      <c r="F2" s="32" t="s">
        <v>165</v>
      </c>
      <c r="G2" s="5" t="s">
        <v>16</v>
      </c>
      <c r="H2" s="6" t="s">
        <v>16</v>
      </c>
    </row>
    <row r="3" spans="1:8" s="74" customFormat="1" ht="12.75">
      <c r="A3" s="162">
        <v>1</v>
      </c>
      <c r="B3" s="163"/>
      <c r="C3" s="34">
        <v>2</v>
      </c>
      <c r="D3" s="35">
        <v>3</v>
      </c>
      <c r="E3" s="35">
        <v>4</v>
      </c>
      <c r="F3" s="35">
        <v>5</v>
      </c>
      <c r="G3" s="35" t="s">
        <v>17</v>
      </c>
      <c r="H3" s="73" t="s">
        <v>161</v>
      </c>
    </row>
    <row r="4" spans="1:8" ht="12.75">
      <c r="A4" s="97">
        <v>3</v>
      </c>
      <c r="B4" s="101" t="s">
        <v>108</v>
      </c>
      <c r="C4" s="92">
        <f>SUM(C5,C15,C45,C48,C53)</f>
        <v>1289749.3300000003</v>
      </c>
      <c r="D4" s="92">
        <f>SUM(D5,D15,D45,D48,D53)</f>
        <v>1484153.76</v>
      </c>
      <c r="E4" s="92">
        <f>SUM(E5,E15,E45,E48,E53)</f>
        <v>0</v>
      </c>
      <c r="F4" s="92">
        <f>SUM(F5,F15,F45,F48,F53)</f>
        <v>1428945.32</v>
      </c>
      <c r="G4" s="93">
        <f aca="true" t="shared" si="0" ref="G4:G60">F4/C4*100</f>
        <v>110.79248399376954</v>
      </c>
      <c r="H4" s="94">
        <f>F4/D4*100</f>
        <v>96.28014013857971</v>
      </c>
    </row>
    <row r="5" spans="1:8" ht="12.75">
      <c r="A5" s="37">
        <v>31</v>
      </c>
      <c r="B5" s="70" t="s">
        <v>31</v>
      </c>
      <c r="C5" s="39">
        <f>SUM(C6,C10,C12)</f>
        <v>1135469.1</v>
      </c>
      <c r="D5" s="39">
        <v>1289568.48</v>
      </c>
      <c r="E5" s="39">
        <f>E6+E10+E12</f>
        <v>0</v>
      </c>
      <c r="F5" s="39">
        <f>SUM(F6,F10,F12)</f>
        <v>1269025.54</v>
      </c>
      <c r="G5" s="9">
        <f t="shared" si="0"/>
        <v>111.7622258500914</v>
      </c>
      <c r="H5" s="94">
        <f>F5/D5*100</f>
        <v>98.40699115102441</v>
      </c>
    </row>
    <row r="6" spans="1:8" ht="12.75">
      <c r="A6" s="37">
        <v>311</v>
      </c>
      <c r="B6" s="70" t="s">
        <v>32</v>
      </c>
      <c r="C6" s="39">
        <f>SUM(C7:C9)</f>
        <v>935681.02</v>
      </c>
      <c r="D6" s="39"/>
      <c r="E6" s="39"/>
      <c r="F6" s="39">
        <f>SUM(F7:F9)</f>
        <v>1046799.89</v>
      </c>
      <c r="G6" s="9">
        <f t="shared" si="0"/>
        <v>111.8757212794591</v>
      </c>
      <c r="H6" s="94"/>
    </row>
    <row r="7" spans="1:8" ht="12.75">
      <c r="A7" s="41">
        <v>3111</v>
      </c>
      <c r="B7" s="42" t="s">
        <v>33</v>
      </c>
      <c r="C7" s="43">
        <v>935681.02</v>
      </c>
      <c r="D7" s="43"/>
      <c r="E7" s="43"/>
      <c r="F7" s="43">
        <v>1046799.89</v>
      </c>
      <c r="G7" s="9">
        <f t="shared" si="0"/>
        <v>111.8757212794591</v>
      </c>
      <c r="H7" s="94"/>
    </row>
    <row r="8" spans="1:8" ht="12.75">
      <c r="A8" s="41">
        <v>3113</v>
      </c>
      <c r="B8" s="42" t="s">
        <v>79</v>
      </c>
      <c r="C8" s="43">
        <v>0</v>
      </c>
      <c r="D8" s="43"/>
      <c r="E8" s="43"/>
      <c r="F8" s="43">
        <v>0</v>
      </c>
      <c r="G8" s="9"/>
      <c r="H8" s="94"/>
    </row>
    <row r="9" spans="1:8" ht="12.75">
      <c r="A9" s="41">
        <v>3114</v>
      </c>
      <c r="B9" s="42" t="s">
        <v>80</v>
      </c>
      <c r="C9" s="43">
        <v>0</v>
      </c>
      <c r="D9" s="43"/>
      <c r="E9" s="43"/>
      <c r="F9" s="43">
        <v>0</v>
      </c>
      <c r="G9" s="9"/>
      <c r="H9" s="94"/>
    </row>
    <row r="10" spans="1:8" ht="12.75">
      <c r="A10" s="37">
        <v>312</v>
      </c>
      <c r="B10" s="70" t="s">
        <v>34</v>
      </c>
      <c r="C10" s="39">
        <f>SUM(C11)</f>
        <v>45933.34</v>
      </c>
      <c r="D10" s="39"/>
      <c r="E10" s="39"/>
      <c r="F10" s="39">
        <f>SUM(F11)</f>
        <v>49478.51</v>
      </c>
      <c r="G10" s="9">
        <f t="shared" si="0"/>
        <v>107.71807580289176</v>
      </c>
      <c r="H10" s="94"/>
    </row>
    <row r="11" spans="1:8" ht="12.75">
      <c r="A11" s="41" t="s">
        <v>0</v>
      </c>
      <c r="B11" s="71" t="s">
        <v>34</v>
      </c>
      <c r="C11" s="43">
        <v>45933.34</v>
      </c>
      <c r="D11" s="43"/>
      <c r="E11" s="43"/>
      <c r="F11" s="43">
        <v>49478.51</v>
      </c>
      <c r="G11" s="9">
        <f t="shared" si="0"/>
        <v>107.71807580289176</v>
      </c>
      <c r="H11" s="94"/>
    </row>
    <row r="12" spans="1:8" ht="12.75">
      <c r="A12" s="37">
        <v>313</v>
      </c>
      <c r="B12" s="70" t="s">
        <v>35</v>
      </c>
      <c r="C12" s="39">
        <f>SUM(C13:C14)</f>
        <v>153854.74000000002</v>
      </c>
      <c r="D12" s="39"/>
      <c r="E12" s="39"/>
      <c r="F12" s="39">
        <f>SUM(F13:F14)</f>
        <v>172747.14</v>
      </c>
      <c r="G12" s="9">
        <f t="shared" si="0"/>
        <v>112.27937468809866</v>
      </c>
      <c r="H12" s="94"/>
    </row>
    <row r="13" spans="1:8" ht="12.75">
      <c r="A13" s="41">
        <v>3132</v>
      </c>
      <c r="B13" s="71" t="s">
        <v>36</v>
      </c>
      <c r="C13" s="43">
        <v>153824.01</v>
      </c>
      <c r="D13" s="43"/>
      <c r="E13" s="43"/>
      <c r="F13" s="43">
        <v>172747.14</v>
      </c>
      <c r="G13" s="9">
        <f t="shared" si="0"/>
        <v>112.30180516032576</v>
      </c>
      <c r="H13" s="94"/>
    </row>
    <row r="14" spans="1:8" ht="25.5">
      <c r="A14" s="41">
        <v>3133</v>
      </c>
      <c r="B14" s="71" t="s">
        <v>37</v>
      </c>
      <c r="C14" s="43">
        <v>30.73</v>
      </c>
      <c r="D14" s="43"/>
      <c r="E14" s="43"/>
      <c r="F14" s="43"/>
      <c r="G14" s="9">
        <f t="shared" si="0"/>
        <v>0</v>
      </c>
      <c r="H14" s="94"/>
    </row>
    <row r="15" spans="1:8" ht="12.75">
      <c r="A15" s="37">
        <v>32</v>
      </c>
      <c r="B15" s="70" t="s">
        <v>38</v>
      </c>
      <c r="C15" s="39">
        <f>SUM(C16,C20,C27,C37,C39)</f>
        <v>152775.87</v>
      </c>
      <c r="D15" s="39">
        <v>193395.62</v>
      </c>
      <c r="E15" s="39">
        <f>E16+E20+E27+E39</f>
        <v>0</v>
      </c>
      <c r="F15" s="39">
        <f>SUM(F16,F20,F27,F37,F39)</f>
        <v>158547.15000000002</v>
      </c>
      <c r="G15" s="9">
        <f t="shared" si="0"/>
        <v>103.7776122629837</v>
      </c>
      <c r="H15" s="94">
        <f>F15/D15*100</f>
        <v>81.9807346205669</v>
      </c>
    </row>
    <row r="16" spans="1:8" ht="12.75">
      <c r="A16" s="37">
        <v>321</v>
      </c>
      <c r="B16" s="70" t="s">
        <v>39</v>
      </c>
      <c r="C16" s="39">
        <f>SUM(C17:C19)</f>
        <v>27076.91</v>
      </c>
      <c r="D16" s="39"/>
      <c r="E16" s="39"/>
      <c r="F16" s="39">
        <f>SUM(F17:F19)</f>
        <v>32624.23</v>
      </c>
      <c r="G16" s="9">
        <f t="shared" si="0"/>
        <v>120.48727125805713</v>
      </c>
      <c r="H16" s="94"/>
    </row>
    <row r="17" spans="1:8" ht="12.75">
      <c r="A17" s="41" t="s">
        <v>2</v>
      </c>
      <c r="B17" s="71" t="s">
        <v>40</v>
      </c>
      <c r="C17" s="43">
        <v>5269.36</v>
      </c>
      <c r="D17" s="43"/>
      <c r="E17" s="43"/>
      <c r="F17" s="43">
        <v>8145.05</v>
      </c>
      <c r="G17" s="9">
        <f t="shared" si="0"/>
        <v>154.5738002338045</v>
      </c>
      <c r="H17" s="94"/>
    </row>
    <row r="18" spans="1:8" ht="25.5">
      <c r="A18" s="41" t="s">
        <v>1</v>
      </c>
      <c r="B18" s="71" t="s">
        <v>41</v>
      </c>
      <c r="C18" s="43">
        <v>20910.18</v>
      </c>
      <c r="D18" s="43"/>
      <c r="E18" s="43"/>
      <c r="F18" s="43">
        <v>23854.18</v>
      </c>
      <c r="G18" s="9"/>
      <c r="H18" s="94"/>
    </row>
    <row r="19" spans="1:8" ht="12.75">
      <c r="A19" s="41">
        <v>3213</v>
      </c>
      <c r="B19" s="71" t="s">
        <v>42</v>
      </c>
      <c r="C19" s="43">
        <v>897.37</v>
      </c>
      <c r="D19" s="43"/>
      <c r="E19" s="43"/>
      <c r="F19" s="43">
        <v>625</v>
      </c>
      <c r="G19" s="9">
        <f t="shared" si="0"/>
        <v>69.64797129389216</v>
      </c>
      <c r="H19" s="94"/>
    </row>
    <row r="20" spans="1:8" ht="12.75">
      <c r="A20" s="37">
        <v>322</v>
      </c>
      <c r="B20" s="70" t="s">
        <v>43</v>
      </c>
      <c r="C20" s="39">
        <f>SUM(C21:C26)</f>
        <v>42063.66</v>
      </c>
      <c r="D20" s="39"/>
      <c r="E20" s="39"/>
      <c r="F20" s="39">
        <f>SUM(F21:F26)</f>
        <v>48669.43</v>
      </c>
      <c r="G20" s="9">
        <f t="shared" si="0"/>
        <v>115.70422069786603</v>
      </c>
      <c r="H20" s="94"/>
    </row>
    <row r="21" spans="1:8" ht="12.75">
      <c r="A21" s="41" t="s">
        <v>11</v>
      </c>
      <c r="B21" s="71" t="s">
        <v>44</v>
      </c>
      <c r="C21" s="43">
        <v>11414.32</v>
      </c>
      <c r="D21" s="43"/>
      <c r="E21" s="43"/>
      <c r="F21" s="43">
        <v>16785.38</v>
      </c>
      <c r="G21" s="9">
        <f t="shared" si="0"/>
        <v>147.05545315007816</v>
      </c>
      <c r="H21" s="94"/>
    </row>
    <row r="22" spans="1:8" ht="12.75">
      <c r="A22" s="41">
        <v>3222</v>
      </c>
      <c r="B22" s="71" t="s">
        <v>45</v>
      </c>
      <c r="C22" s="43">
        <v>0</v>
      </c>
      <c r="D22" s="43"/>
      <c r="E22" s="43"/>
      <c r="F22" s="43">
        <v>0</v>
      </c>
      <c r="G22" s="9" t="e">
        <f t="shared" si="0"/>
        <v>#DIV/0!</v>
      </c>
      <c r="H22" s="94"/>
    </row>
    <row r="23" spans="1:8" ht="12.75">
      <c r="A23" s="41" t="s">
        <v>10</v>
      </c>
      <c r="B23" s="71" t="s">
        <v>46</v>
      </c>
      <c r="C23" s="43">
        <v>23749.18</v>
      </c>
      <c r="D23" s="43"/>
      <c r="E23" s="43"/>
      <c r="F23" s="43">
        <v>24422.74</v>
      </c>
      <c r="G23" s="9">
        <f t="shared" si="0"/>
        <v>102.83614002672934</v>
      </c>
      <c r="H23" s="94"/>
    </row>
    <row r="24" spans="1:8" ht="25.5">
      <c r="A24" s="41" t="s">
        <v>12</v>
      </c>
      <c r="B24" s="71" t="s">
        <v>47</v>
      </c>
      <c r="C24" s="43">
        <v>1514.05</v>
      </c>
      <c r="D24" s="43"/>
      <c r="E24" s="43"/>
      <c r="F24" s="43">
        <v>5131.41</v>
      </c>
      <c r="G24" s="9">
        <f t="shared" si="0"/>
        <v>338.91945444338035</v>
      </c>
      <c r="H24" s="94"/>
    </row>
    <row r="25" spans="1:8" ht="12.75">
      <c r="A25" s="41">
        <v>3225</v>
      </c>
      <c r="B25" s="71" t="s">
        <v>48</v>
      </c>
      <c r="C25" s="43">
        <v>4844.61</v>
      </c>
      <c r="D25" s="43"/>
      <c r="E25" s="43"/>
      <c r="F25" s="43">
        <v>1802.46</v>
      </c>
      <c r="G25" s="9">
        <f t="shared" si="0"/>
        <v>37.20547164787259</v>
      </c>
      <c r="H25" s="94"/>
    </row>
    <row r="26" spans="1:8" ht="12.75">
      <c r="A26" s="41">
        <v>3227</v>
      </c>
      <c r="B26" s="71" t="s">
        <v>49</v>
      </c>
      <c r="C26" s="43">
        <v>541.5</v>
      </c>
      <c r="D26" s="43"/>
      <c r="E26" s="43"/>
      <c r="F26" s="43">
        <v>527.44</v>
      </c>
      <c r="G26" s="9">
        <f t="shared" si="0"/>
        <v>97.40350877192984</v>
      </c>
      <c r="H26" s="94"/>
    </row>
    <row r="27" spans="1:8" ht="12.75">
      <c r="A27" s="37">
        <v>323</v>
      </c>
      <c r="B27" s="70" t="s">
        <v>50</v>
      </c>
      <c r="C27" s="39">
        <f>SUM(C28:C36)</f>
        <v>73592.13999999998</v>
      </c>
      <c r="D27" s="39"/>
      <c r="E27" s="39"/>
      <c r="F27" s="39">
        <f>SUM(F28:F36)</f>
        <v>55980.53999999999</v>
      </c>
      <c r="G27" s="9">
        <f t="shared" si="0"/>
        <v>76.06863993899348</v>
      </c>
      <c r="H27" s="94"/>
    </row>
    <row r="28" spans="1:8" ht="12.75">
      <c r="A28" s="41" t="s">
        <v>13</v>
      </c>
      <c r="B28" s="71" t="s">
        <v>51</v>
      </c>
      <c r="C28" s="43">
        <v>4638.11</v>
      </c>
      <c r="D28" s="43"/>
      <c r="E28" s="43"/>
      <c r="F28" s="43">
        <v>7289.45</v>
      </c>
      <c r="G28" s="9">
        <f t="shared" si="0"/>
        <v>157.16423284484412</v>
      </c>
      <c r="H28" s="94"/>
    </row>
    <row r="29" spans="1:8" ht="12.75">
      <c r="A29" s="41" t="s">
        <v>5</v>
      </c>
      <c r="B29" s="71" t="s">
        <v>52</v>
      </c>
      <c r="C29" s="43">
        <v>29263.86</v>
      </c>
      <c r="D29" s="43"/>
      <c r="E29" s="43"/>
      <c r="F29" s="43">
        <v>8449.67</v>
      </c>
      <c r="G29" s="9">
        <f t="shared" si="0"/>
        <v>28.874078812569497</v>
      </c>
      <c r="H29" s="94"/>
    </row>
    <row r="30" spans="1:8" ht="12.75">
      <c r="A30" s="41">
        <v>3233</v>
      </c>
      <c r="B30" s="71" t="s">
        <v>166</v>
      </c>
      <c r="C30" s="43">
        <v>79.63</v>
      </c>
      <c r="D30" s="43"/>
      <c r="E30" s="43"/>
      <c r="F30" s="43">
        <v>0</v>
      </c>
      <c r="G30" s="9">
        <f t="shared" si="0"/>
        <v>0</v>
      </c>
      <c r="H30" s="94"/>
    </row>
    <row r="31" spans="1:8" ht="12.75">
      <c r="A31" s="41" t="s">
        <v>9</v>
      </c>
      <c r="B31" s="71" t="s">
        <v>53</v>
      </c>
      <c r="C31" s="43">
        <v>3177.81</v>
      </c>
      <c r="D31" s="43"/>
      <c r="E31" s="43"/>
      <c r="F31" s="43">
        <v>3725.78</v>
      </c>
      <c r="G31" s="9">
        <f t="shared" si="0"/>
        <v>117.24363634075038</v>
      </c>
      <c r="H31" s="94"/>
    </row>
    <row r="32" spans="1:8" ht="12.75">
      <c r="A32" s="41">
        <v>3235</v>
      </c>
      <c r="B32" s="71" t="s">
        <v>54</v>
      </c>
      <c r="C32" s="43">
        <v>24007.07</v>
      </c>
      <c r="D32" s="43"/>
      <c r="E32" s="43"/>
      <c r="F32" s="43">
        <v>21734.25</v>
      </c>
      <c r="G32" s="9">
        <f t="shared" si="0"/>
        <v>90.53270557381639</v>
      </c>
      <c r="H32" s="94"/>
    </row>
    <row r="33" spans="1:8" ht="12.75">
      <c r="A33" s="41">
        <v>3236</v>
      </c>
      <c r="B33" s="71" t="s">
        <v>55</v>
      </c>
      <c r="C33" s="43">
        <v>3903.38</v>
      </c>
      <c r="D33" s="43"/>
      <c r="E33" s="43"/>
      <c r="F33" s="43">
        <v>2946.5</v>
      </c>
      <c r="G33" s="9">
        <f t="shared" si="0"/>
        <v>75.48586097177318</v>
      </c>
      <c r="H33" s="94"/>
    </row>
    <row r="34" spans="1:8" ht="12.75">
      <c r="A34" s="41">
        <v>3237</v>
      </c>
      <c r="B34" s="71" t="s">
        <v>56</v>
      </c>
      <c r="C34" s="43">
        <v>3152.83</v>
      </c>
      <c r="D34" s="43"/>
      <c r="E34" s="43"/>
      <c r="F34" s="43">
        <v>7464.55</v>
      </c>
      <c r="G34" s="9">
        <f t="shared" si="0"/>
        <v>236.75713565273105</v>
      </c>
      <c r="H34" s="94"/>
    </row>
    <row r="35" spans="1:8" ht="12.75">
      <c r="A35" s="41" t="s">
        <v>7</v>
      </c>
      <c r="B35" s="71" t="s">
        <v>57</v>
      </c>
      <c r="C35" s="43">
        <v>2457.86</v>
      </c>
      <c r="D35" s="43"/>
      <c r="E35" s="43"/>
      <c r="F35" s="43">
        <v>1925.1</v>
      </c>
      <c r="G35" s="9">
        <f t="shared" si="0"/>
        <v>78.32423327610196</v>
      </c>
      <c r="H35" s="94"/>
    </row>
    <row r="36" spans="1:8" ht="12.75">
      <c r="A36" s="41" t="s">
        <v>4</v>
      </c>
      <c r="B36" s="71" t="s">
        <v>58</v>
      </c>
      <c r="C36" s="43">
        <v>2911.59</v>
      </c>
      <c r="D36" s="43"/>
      <c r="E36" s="43"/>
      <c r="F36" s="43">
        <v>2445.24</v>
      </c>
      <c r="G36" s="9">
        <f t="shared" si="0"/>
        <v>83.98297837264174</v>
      </c>
      <c r="H36" s="94"/>
    </row>
    <row r="37" spans="1:8" ht="25.5">
      <c r="A37" s="37">
        <v>324</v>
      </c>
      <c r="B37" s="70" t="s">
        <v>59</v>
      </c>
      <c r="C37" s="39">
        <f>SUM(C38)</f>
        <v>0</v>
      </c>
      <c r="D37" s="39">
        <f>SUM(D38)</f>
        <v>0</v>
      </c>
      <c r="E37" s="39">
        <f>SUM(E38)</f>
        <v>0</v>
      </c>
      <c r="F37" s="39">
        <f>SUM(F38)</f>
        <v>0</v>
      </c>
      <c r="G37" s="9"/>
      <c r="H37" s="94"/>
    </row>
    <row r="38" spans="1:8" ht="25.5">
      <c r="A38" s="41">
        <v>3241</v>
      </c>
      <c r="B38" s="71" t="s">
        <v>59</v>
      </c>
      <c r="C38" s="43">
        <v>0</v>
      </c>
      <c r="D38" s="43"/>
      <c r="E38" s="43"/>
      <c r="F38" s="43"/>
      <c r="G38" s="9"/>
      <c r="H38" s="94"/>
    </row>
    <row r="39" spans="1:8" ht="12.75">
      <c r="A39" s="37">
        <v>329</v>
      </c>
      <c r="B39" s="70" t="s">
        <v>60</v>
      </c>
      <c r="C39" s="39">
        <f>SUM(C40:C44)</f>
        <v>10043.16</v>
      </c>
      <c r="D39" s="39"/>
      <c r="E39" s="39"/>
      <c r="F39" s="39">
        <f>SUM(F40:F44)</f>
        <v>21272.95</v>
      </c>
      <c r="G39" s="9">
        <f t="shared" si="0"/>
        <v>211.81530514300283</v>
      </c>
      <c r="H39" s="94"/>
    </row>
    <row r="40" spans="1:8" ht="12.75">
      <c r="A40" s="41">
        <v>3292</v>
      </c>
      <c r="B40" s="71" t="s">
        <v>61</v>
      </c>
      <c r="C40" s="43">
        <v>2387.36</v>
      </c>
      <c r="D40" s="43"/>
      <c r="E40" s="43"/>
      <c r="F40" s="43">
        <v>1496.87</v>
      </c>
      <c r="G40" s="9">
        <f t="shared" si="0"/>
        <v>62.699802292071574</v>
      </c>
      <c r="H40" s="94"/>
    </row>
    <row r="41" spans="1:8" ht="12.75">
      <c r="A41" s="41" t="s">
        <v>78</v>
      </c>
      <c r="B41" s="71" t="s">
        <v>62</v>
      </c>
      <c r="C41" s="43">
        <v>1475.7</v>
      </c>
      <c r="D41" s="43"/>
      <c r="E41" s="43"/>
      <c r="F41" s="43">
        <v>2579.29</v>
      </c>
      <c r="G41" s="9">
        <f t="shared" si="0"/>
        <v>174.78417022430034</v>
      </c>
      <c r="H41" s="94"/>
    </row>
    <row r="42" spans="1:8" ht="12.75">
      <c r="A42" s="41">
        <v>3294</v>
      </c>
      <c r="B42" s="71" t="s">
        <v>63</v>
      </c>
      <c r="C42" s="43">
        <v>192.45</v>
      </c>
      <c r="D42" s="43"/>
      <c r="E42" s="43"/>
      <c r="F42" s="43">
        <v>100</v>
      </c>
      <c r="G42" s="9">
        <f t="shared" si="0"/>
        <v>51.96154845414394</v>
      </c>
      <c r="H42" s="94"/>
    </row>
    <row r="43" spans="1:8" ht="12.75">
      <c r="A43" s="41">
        <v>3295</v>
      </c>
      <c r="B43" s="71" t="s">
        <v>64</v>
      </c>
      <c r="C43" s="43">
        <v>3291.86</v>
      </c>
      <c r="D43" s="43"/>
      <c r="E43" s="43"/>
      <c r="F43" s="43">
        <v>3546.59</v>
      </c>
      <c r="G43" s="9">
        <f t="shared" si="0"/>
        <v>107.73817841585</v>
      </c>
      <c r="H43" s="94"/>
    </row>
    <row r="44" spans="1:8" ht="12.75">
      <c r="A44" s="41" t="s">
        <v>3</v>
      </c>
      <c r="B44" s="71" t="s">
        <v>60</v>
      </c>
      <c r="C44" s="43">
        <v>2695.79</v>
      </c>
      <c r="D44" s="43"/>
      <c r="E44" s="43"/>
      <c r="F44" s="43">
        <v>13550.2</v>
      </c>
      <c r="G44" s="9">
        <f t="shared" si="0"/>
        <v>502.6430100267454</v>
      </c>
      <c r="H44" s="94"/>
    </row>
    <row r="45" spans="1:8" ht="12.75">
      <c r="A45" s="37">
        <v>34</v>
      </c>
      <c r="B45" s="70" t="s">
        <v>65</v>
      </c>
      <c r="C45" s="39">
        <f>SUM(C46)</f>
        <v>1451.27</v>
      </c>
      <c r="D45" s="39">
        <v>681.64</v>
      </c>
      <c r="E45" s="39">
        <f>E46</f>
        <v>0</v>
      </c>
      <c r="F45" s="39">
        <f>SUM(F46)</f>
        <v>864.61</v>
      </c>
      <c r="G45" s="9">
        <f t="shared" si="0"/>
        <v>59.57609541987363</v>
      </c>
      <c r="H45" s="94">
        <f>F45/D45*100</f>
        <v>126.84261487001937</v>
      </c>
    </row>
    <row r="46" spans="1:8" ht="12.75">
      <c r="A46" s="37">
        <v>343</v>
      </c>
      <c r="B46" s="70" t="s">
        <v>66</v>
      </c>
      <c r="C46" s="39">
        <f>SUM(C47)</f>
        <v>1451.27</v>
      </c>
      <c r="D46" s="39"/>
      <c r="E46" s="39"/>
      <c r="F46" s="39">
        <f>SUM(F47)</f>
        <v>864.61</v>
      </c>
      <c r="G46" s="9">
        <f t="shared" si="0"/>
        <v>59.57609541987363</v>
      </c>
      <c r="H46" s="94"/>
    </row>
    <row r="47" spans="1:8" ht="12.75">
      <c r="A47" s="41" t="s">
        <v>8</v>
      </c>
      <c r="B47" s="71" t="s">
        <v>67</v>
      </c>
      <c r="C47" s="43">
        <v>1451.27</v>
      </c>
      <c r="D47" s="43"/>
      <c r="E47" s="43"/>
      <c r="F47" s="43">
        <v>864.61</v>
      </c>
      <c r="G47" s="9">
        <f t="shared" si="0"/>
        <v>59.57609541987363</v>
      </c>
      <c r="H47" s="94"/>
    </row>
    <row r="48" spans="1:8" ht="25.5">
      <c r="A48" s="37">
        <v>36</v>
      </c>
      <c r="B48" s="70" t="s">
        <v>81</v>
      </c>
      <c r="C48" s="39">
        <f>C52</f>
        <v>53.09</v>
      </c>
      <c r="D48" s="39">
        <v>53.1</v>
      </c>
      <c r="E48" s="39">
        <f>E49+E51</f>
        <v>0</v>
      </c>
      <c r="F48" s="39">
        <f>F49+F51</f>
        <v>53.1</v>
      </c>
      <c r="G48" s="9"/>
      <c r="H48" s="94">
        <f>F48/D48*100</f>
        <v>100</v>
      </c>
    </row>
    <row r="49" spans="1:8" ht="25.5">
      <c r="A49" s="37">
        <v>366</v>
      </c>
      <c r="B49" s="70" t="s">
        <v>81</v>
      </c>
      <c r="C49" s="39">
        <f>SUM(C51)</f>
        <v>0</v>
      </c>
      <c r="D49" s="39">
        <v>0</v>
      </c>
      <c r="E49" s="39">
        <v>0</v>
      </c>
      <c r="F49" s="39">
        <f>F50</f>
        <v>0</v>
      </c>
      <c r="G49" s="9"/>
      <c r="H49" s="94"/>
    </row>
    <row r="50" spans="1:8" ht="25.5">
      <c r="A50" s="41">
        <v>3661</v>
      </c>
      <c r="B50" s="71" t="s">
        <v>81</v>
      </c>
      <c r="C50" s="43">
        <v>0</v>
      </c>
      <c r="D50" s="43"/>
      <c r="E50" s="43"/>
      <c r="F50" s="43">
        <v>0</v>
      </c>
      <c r="G50" s="9"/>
      <c r="H50" s="94"/>
    </row>
    <row r="51" spans="1:8" ht="25.5">
      <c r="A51" s="37">
        <v>369</v>
      </c>
      <c r="B51" s="70" t="s">
        <v>82</v>
      </c>
      <c r="C51" s="39">
        <v>0</v>
      </c>
      <c r="D51" s="39"/>
      <c r="E51" s="39"/>
      <c r="F51" s="39">
        <f>F52</f>
        <v>53.1</v>
      </c>
      <c r="G51" s="9"/>
      <c r="H51" s="94"/>
    </row>
    <row r="52" spans="1:8" ht="25.5">
      <c r="A52" s="41">
        <v>3691</v>
      </c>
      <c r="B52" s="71" t="s">
        <v>82</v>
      </c>
      <c r="C52" s="43">
        <v>53.09</v>
      </c>
      <c r="D52" s="43"/>
      <c r="E52" s="43"/>
      <c r="F52" s="43">
        <v>53.1</v>
      </c>
      <c r="G52" s="9"/>
      <c r="H52" s="94"/>
    </row>
    <row r="53" spans="1:8" ht="12.75">
      <c r="A53" s="37">
        <v>38</v>
      </c>
      <c r="B53" s="70" t="s">
        <v>168</v>
      </c>
      <c r="C53" s="39">
        <f>SUM(C54)</f>
        <v>0</v>
      </c>
      <c r="D53" s="39">
        <v>454.92</v>
      </c>
      <c r="E53" s="39">
        <f>SUM(E54)</f>
        <v>0</v>
      </c>
      <c r="F53" s="39">
        <f>SUM(F54)</f>
        <v>454.92</v>
      </c>
      <c r="G53" s="9"/>
      <c r="H53" s="94"/>
    </row>
    <row r="54" spans="1:8" ht="12.75">
      <c r="A54" s="37">
        <v>381</v>
      </c>
      <c r="B54" s="70" t="s">
        <v>167</v>
      </c>
      <c r="C54" s="39">
        <f>SUM(C55)</f>
        <v>0</v>
      </c>
      <c r="D54" s="39">
        <v>0</v>
      </c>
      <c r="E54" s="39">
        <v>0</v>
      </c>
      <c r="F54" s="39">
        <f>SUM(F55)</f>
        <v>454.92</v>
      </c>
      <c r="G54" s="9"/>
      <c r="H54" s="94"/>
    </row>
    <row r="55" spans="1:8" ht="12.75">
      <c r="A55" s="41">
        <v>3812</v>
      </c>
      <c r="B55" s="71" t="s">
        <v>167</v>
      </c>
      <c r="C55" s="43">
        <v>0</v>
      </c>
      <c r="D55" s="43"/>
      <c r="E55" s="43"/>
      <c r="F55" s="43">
        <v>454.92</v>
      </c>
      <c r="G55" s="9"/>
      <c r="H55" s="94"/>
    </row>
    <row r="56" spans="1:8" ht="12.75">
      <c r="A56" s="97">
        <v>4</v>
      </c>
      <c r="B56" s="101" t="s">
        <v>84</v>
      </c>
      <c r="C56" s="92">
        <f>SUM(C57,C60)</f>
        <v>10959.36</v>
      </c>
      <c r="D56" s="92">
        <f>SUM(D57,D60)</f>
        <v>17315.42</v>
      </c>
      <c r="E56" s="92">
        <f>SUM(E57,E60)</f>
        <v>0</v>
      </c>
      <c r="F56" s="92">
        <f>SUM(F57,F60)</f>
        <v>15910.869999999999</v>
      </c>
      <c r="G56" s="93">
        <f t="shared" si="0"/>
        <v>145.18064923499182</v>
      </c>
      <c r="H56" s="94">
        <f>F56/D56*100</f>
        <v>91.88844394187377</v>
      </c>
    </row>
    <row r="57" spans="1:8" ht="25.5">
      <c r="A57" s="37">
        <v>41</v>
      </c>
      <c r="B57" s="70" t="s">
        <v>107</v>
      </c>
      <c r="C57" s="39">
        <f>C58</f>
        <v>0</v>
      </c>
      <c r="D57" s="39">
        <f>SUM(D58)</f>
        <v>0</v>
      </c>
      <c r="E57" s="39">
        <f>SUM(E58)</f>
        <v>0</v>
      </c>
      <c r="F57" s="39">
        <f>SUM(F58)</f>
        <v>0</v>
      </c>
      <c r="G57" s="9"/>
      <c r="H57" s="94"/>
    </row>
    <row r="58" spans="1:8" ht="12.75">
      <c r="A58" s="37">
        <v>412</v>
      </c>
      <c r="B58" s="70" t="s">
        <v>85</v>
      </c>
      <c r="C58" s="39">
        <f>C59</f>
        <v>0</v>
      </c>
      <c r="D58" s="39">
        <v>0</v>
      </c>
      <c r="E58" s="39">
        <v>0</v>
      </c>
      <c r="F58" s="39">
        <f>F59</f>
        <v>0</v>
      </c>
      <c r="G58" s="9"/>
      <c r="H58" s="94"/>
    </row>
    <row r="59" spans="1:8" ht="12.75">
      <c r="A59" s="41">
        <v>4121</v>
      </c>
      <c r="B59" s="71" t="s">
        <v>85</v>
      </c>
      <c r="C59" s="43">
        <v>0</v>
      </c>
      <c r="D59" s="43"/>
      <c r="E59" s="43"/>
      <c r="F59" s="43">
        <v>0</v>
      </c>
      <c r="G59" s="9"/>
      <c r="H59" s="94"/>
    </row>
    <row r="60" spans="1:8" ht="25.5">
      <c r="A60" s="37">
        <v>42</v>
      </c>
      <c r="B60" s="70" t="s">
        <v>68</v>
      </c>
      <c r="C60" s="39">
        <f>C61+C69</f>
        <v>10959.36</v>
      </c>
      <c r="D60" s="39">
        <v>17315.42</v>
      </c>
      <c r="E60" s="39">
        <f>E69</f>
        <v>0</v>
      </c>
      <c r="F60" s="39">
        <f>F61+F69</f>
        <v>15910.869999999999</v>
      </c>
      <c r="G60" s="9">
        <f t="shared" si="0"/>
        <v>145.18064923499182</v>
      </c>
      <c r="H60" s="94">
        <f>F60/D60*100</f>
        <v>91.88844394187377</v>
      </c>
    </row>
    <row r="61" spans="1:8" ht="12.75">
      <c r="A61" s="37">
        <v>422</v>
      </c>
      <c r="B61" s="70" t="s">
        <v>69</v>
      </c>
      <c r="C61" s="39">
        <f>SUM(C62:C68)</f>
        <v>9113.93</v>
      </c>
      <c r="D61" s="39"/>
      <c r="E61" s="39"/>
      <c r="F61" s="39">
        <f>SUM(F62:F68)</f>
        <v>14462.88</v>
      </c>
      <c r="G61" s="9"/>
      <c r="H61" s="94"/>
    </row>
    <row r="62" spans="1:8" ht="12.75">
      <c r="A62" s="41" t="s">
        <v>6</v>
      </c>
      <c r="B62" s="71" t="s">
        <v>70</v>
      </c>
      <c r="C62" s="43">
        <v>9113.93</v>
      </c>
      <c r="D62" s="43"/>
      <c r="E62" s="43"/>
      <c r="F62" s="43">
        <v>13662.88</v>
      </c>
      <c r="G62" s="9"/>
      <c r="H62" s="94"/>
    </row>
    <row r="63" spans="1:8" ht="12.75">
      <c r="A63" s="41">
        <v>4222</v>
      </c>
      <c r="B63" s="71" t="s">
        <v>71</v>
      </c>
      <c r="C63" s="43">
        <v>0</v>
      </c>
      <c r="D63" s="43"/>
      <c r="E63" s="43"/>
      <c r="F63" s="43">
        <v>0</v>
      </c>
      <c r="G63" s="9"/>
      <c r="H63" s="94"/>
    </row>
    <row r="64" spans="1:8" ht="12.75">
      <c r="A64" s="41">
        <v>4223</v>
      </c>
      <c r="B64" s="71" t="s">
        <v>72</v>
      </c>
      <c r="C64" s="43">
        <v>0</v>
      </c>
      <c r="D64" s="43"/>
      <c r="E64" s="43"/>
      <c r="F64" s="43">
        <v>0</v>
      </c>
      <c r="G64" s="9"/>
      <c r="H64" s="94"/>
    </row>
    <row r="65" spans="1:8" ht="12.75">
      <c r="A65" s="41">
        <v>4224</v>
      </c>
      <c r="B65" s="71" t="s">
        <v>73</v>
      </c>
      <c r="C65" s="43">
        <v>0</v>
      </c>
      <c r="D65" s="43"/>
      <c r="E65" s="43"/>
      <c r="F65" s="43">
        <v>0</v>
      </c>
      <c r="G65" s="9"/>
      <c r="H65" s="94"/>
    </row>
    <row r="66" spans="1:8" ht="12.75">
      <c r="A66" s="41">
        <v>4225</v>
      </c>
      <c r="B66" s="71" t="s">
        <v>83</v>
      </c>
      <c r="C66" s="43">
        <v>0</v>
      </c>
      <c r="D66" s="43"/>
      <c r="E66" s="43"/>
      <c r="F66" s="43">
        <v>800</v>
      </c>
      <c r="G66" s="9"/>
      <c r="H66" s="94"/>
    </row>
    <row r="67" spans="1:8" ht="12.75">
      <c r="A67" s="41">
        <v>4226</v>
      </c>
      <c r="B67" s="71" t="s">
        <v>74</v>
      </c>
      <c r="C67" s="43">
        <v>0</v>
      </c>
      <c r="D67" s="43"/>
      <c r="E67" s="43"/>
      <c r="F67" s="43">
        <v>0</v>
      </c>
      <c r="G67" s="9"/>
      <c r="H67" s="94"/>
    </row>
    <row r="68" spans="1:8" ht="12.75">
      <c r="A68" s="41">
        <v>4227</v>
      </c>
      <c r="B68" s="71" t="s">
        <v>75</v>
      </c>
      <c r="C68" s="43">
        <v>0</v>
      </c>
      <c r="D68" s="43"/>
      <c r="E68" s="43"/>
      <c r="F68" s="43">
        <v>0</v>
      </c>
      <c r="G68" s="9"/>
      <c r="H68" s="94"/>
    </row>
    <row r="69" spans="1:8" ht="25.5">
      <c r="A69" s="37">
        <v>424</v>
      </c>
      <c r="B69" s="70" t="s">
        <v>86</v>
      </c>
      <c r="C69" s="39">
        <f>C70</f>
        <v>1845.43</v>
      </c>
      <c r="D69" s="39"/>
      <c r="E69" s="39"/>
      <c r="F69" s="39">
        <f>F70</f>
        <v>1447.99</v>
      </c>
      <c r="G69" s="9">
        <f aca="true" t="shared" si="1" ref="G69:G74">F69/C69*100</f>
        <v>78.46355591921666</v>
      </c>
      <c r="H69" s="94"/>
    </row>
    <row r="70" spans="1:8" ht="12.75">
      <c r="A70" s="41">
        <v>4241</v>
      </c>
      <c r="B70" s="71" t="s">
        <v>76</v>
      </c>
      <c r="C70" s="83">
        <v>1845.43</v>
      </c>
      <c r="D70" s="43"/>
      <c r="E70" s="43"/>
      <c r="F70" s="43">
        <v>1447.99</v>
      </c>
      <c r="G70" s="9">
        <f t="shared" si="1"/>
        <v>78.46355591921666</v>
      </c>
      <c r="H70" s="94"/>
    </row>
    <row r="71" spans="1:8" s="40" customFormat="1" ht="25.5">
      <c r="A71" s="90">
        <v>5</v>
      </c>
      <c r="B71" s="91" t="s">
        <v>150</v>
      </c>
      <c r="C71" s="96">
        <f>C72</f>
        <v>0</v>
      </c>
      <c r="D71" s="92">
        <f aca="true" t="shared" si="2" ref="D71:F72">D72</f>
        <v>0</v>
      </c>
      <c r="E71" s="92">
        <f t="shared" si="2"/>
        <v>0</v>
      </c>
      <c r="F71" s="92">
        <f t="shared" si="2"/>
        <v>0</v>
      </c>
      <c r="G71" s="93"/>
      <c r="H71" s="94"/>
    </row>
    <row r="72" spans="1:8" s="40" customFormat="1" ht="25.5">
      <c r="A72" s="88">
        <v>54</v>
      </c>
      <c r="B72" s="80" t="s">
        <v>151</v>
      </c>
      <c r="C72" s="85">
        <f>C73</f>
        <v>0</v>
      </c>
      <c r="D72" s="39">
        <f t="shared" si="2"/>
        <v>0</v>
      </c>
      <c r="E72" s="39">
        <f t="shared" si="2"/>
        <v>0</v>
      </c>
      <c r="F72" s="39">
        <f t="shared" si="2"/>
        <v>0</v>
      </c>
      <c r="G72" s="9"/>
      <c r="H72" s="94"/>
    </row>
    <row r="73" spans="1:8" ht="25.5">
      <c r="A73" s="89">
        <v>544</v>
      </c>
      <c r="B73" s="79" t="s">
        <v>152</v>
      </c>
      <c r="C73" s="83">
        <v>0</v>
      </c>
      <c r="D73" s="43"/>
      <c r="E73" s="43"/>
      <c r="F73" s="43"/>
      <c r="G73" s="9"/>
      <c r="H73" s="94"/>
    </row>
    <row r="74" spans="1:8" ht="19.5" customHeight="1">
      <c r="A74" s="102" t="s">
        <v>77</v>
      </c>
      <c r="B74" s="103"/>
      <c r="C74" s="92">
        <f>SUM(C56,C4,C71)</f>
        <v>1300708.6900000004</v>
      </c>
      <c r="D74" s="92">
        <f>SUM(D56,D4,D71)</f>
        <v>1501469.18</v>
      </c>
      <c r="E74" s="92">
        <f>SUM(E56,E4,E71)</f>
        <v>0</v>
      </c>
      <c r="F74" s="92">
        <f>SUM(F56,F4,F71)</f>
        <v>1444856.1900000002</v>
      </c>
      <c r="G74" s="93">
        <f t="shared" si="1"/>
        <v>111.08222779690968</v>
      </c>
      <c r="H74" s="94">
        <f>F74/D74*100</f>
        <v>96.22949370162898</v>
      </c>
    </row>
    <row r="75" spans="1:8" ht="12.75">
      <c r="A75" s="77"/>
      <c r="B75" s="65"/>
      <c r="C75" s="66"/>
      <c r="D75" s="66"/>
      <c r="E75" s="66"/>
      <c r="F75" s="66"/>
      <c r="G75" s="72"/>
      <c r="H75" s="67"/>
    </row>
    <row r="76" spans="1:8" ht="19.5" customHeight="1">
      <c r="A76" s="157" t="s">
        <v>109</v>
      </c>
      <c r="B76" s="157"/>
      <c r="C76" s="157"/>
      <c r="D76" s="157"/>
      <c r="E76" s="157"/>
      <c r="F76" s="157"/>
      <c r="G76" s="157"/>
      <c r="H76" s="157"/>
    </row>
    <row r="77" spans="1:8" s="33" customFormat="1" ht="39" customHeight="1">
      <c r="A77" s="29" t="s">
        <v>153</v>
      </c>
      <c r="B77" s="30" t="s">
        <v>154</v>
      </c>
      <c r="C77" s="31" t="s">
        <v>159</v>
      </c>
      <c r="D77" s="32" t="s">
        <v>169</v>
      </c>
      <c r="E77" s="32" t="s">
        <v>170</v>
      </c>
      <c r="F77" s="32" t="s">
        <v>171</v>
      </c>
      <c r="G77" s="5" t="s">
        <v>16</v>
      </c>
      <c r="H77" s="6" t="s">
        <v>16</v>
      </c>
    </row>
    <row r="78" spans="1:8" s="74" customFormat="1" ht="13.5" customHeight="1">
      <c r="A78" s="160">
        <v>1</v>
      </c>
      <c r="B78" s="160"/>
      <c r="C78" s="34">
        <v>2</v>
      </c>
      <c r="D78" s="35">
        <v>3</v>
      </c>
      <c r="E78" s="35">
        <v>4</v>
      </c>
      <c r="F78" s="35">
        <v>5</v>
      </c>
      <c r="G78" s="35" t="s">
        <v>17</v>
      </c>
      <c r="H78" s="73" t="s">
        <v>18</v>
      </c>
    </row>
    <row r="79" spans="1:8" ht="19.5" customHeight="1">
      <c r="A79" s="60">
        <v>1</v>
      </c>
      <c r="B79" s="60" t="s">
        <v>98</v>
      </c>
      <c r="C79" s="50">
        <v>1300708.69</v>
      </c>
      <c r="D79" s="50">
        <v>1501469.18</v>
      </c>
      <c r="E79" s="50"/>
      <c r="F79" s="50">
        <v>1444856.19</v>
      </c>
      <c r="G79" s="10">
        <f>F79/C79*100</f>
        <v>111.0822277969097</v>
      </c>
      <c r="H79" s="10">
        <f>F79/D79*100</f>
        <v>96.22949370162897</v>
      </c>
    </row>
    <row r="80" spans="1:8" ht="19.5" customHeight="1">
      <c r="A80" s="60">
        <v>2</v>
      </c>
      <c r="B80" s="60" t="s">
        <v>102</v>
      </c>
      <c r="C80" s="50">
        <v>0</v>
      </c>
      <c r="D80" s="50">
        <v>0</v>
      </c>
      <c r="E80" s="50">
        <v>0</v>
      </c>
      <c r="F80" s="50">
        <v>0</v>
      </c>
      <c r="G80" s="10"/>
      <c r="H80" s="10"/>
    </row>
    <row r="81" spans="1:8" ht="19.5" customHeight="1">
      <c r="A81" s="60">
        <v>3</v>
      </c>
      <c r="B81" s="60" t="s">
        <v>99</v>
      </c>
      <c r="C81" s="50">
        <v>0</v>
      </c>
      <c r="D81" s="50">
        <v>0</v>
      </c>
      <c r="E81" s="50">
        <v>0</v>
      </c>
      <c r="F81" s="50">
        <v>0</v>
      </c>
      <c r="G81" s="10"/>
      <c r="H81" s="10"/>
    </row>
    <row r="82" spans="1:8" ht="19.5" customHeight="1">
      <c r="A82" s="60">
        <v>4</v>
      </c>
      <c r="B82" s="60" t="s">
        <v>100</v>
      </c>
      <c r="C82" s="50">
        <v>0</v>
      </c>
      <c r="D82" s="50">
        <v>0</v>
      </c>
      <c r="E82" s="50">
        <v>0</v>
      </c>
      <c r="F82" s="50">
        <v>0</v>
      </c>
      <c r="G82" s="10"/>
      <c r="H82" s="10"/>
    </row>
    <row r="83" spans="1:8" ht="19.5" customHeight="1">
      <c r="A83" s="60">
        <v>5</v>
      </c>
      <c r="B83" s="60" t="s">
        <v>101</v>
      </c>
      <c r="C83" s="50">
        <v>0</v>
      </c>
      <c r="D83" s="50">
        <v>0</v>
      </c>
      <c r="E83" s="50">
        <v>0</v>
      </c>
      <c r="F83" s="50">
        <v>0</v>
      </c>
      <c r="G83" s="10"/>
      <c r="H83" s="10"/>
    </row>
    <row r="84" spans="1:8" ht="19.5" customHeight="1">
      <c r="A84" s="60"/>
      <c r="B84" s="62" t="s">
        <v>103</v>
      </c>
      <c r="C84" s="50">
        <f>SUM(C79:C83)</f>
        <v>1300708.69</v>
      </c>
      <c r="D84" s="63">
        <f>SUM(D79:D83)</f>
        <v>1501469.18</v>
      </c>
      <c r="E84" s="63">
        <f>SUM(E79:E83)</f>
        <v>0</v>
      </c>
      <c r="F84" s="63">
        <f>SUM(F79:F83)</f>
        <v>1444856.19</v>
      </c>
      <c r="G84" s="10">
        <f>F84/C84*100</f>
        <v>111.0822277969097</v>
      </c>
      <c r="H84" s="10">
        <f>F84/D84*100</f>
        <v>96.22949370162897</v>
      </c>
    </row>
  </sheetData>
  <sheetProtection/>
  <mergeCells count="4">
    <mergeCell ref="A78:B78"/>
    <mergeCell ref="A1:H1"/>
    <mergeCell ref="A3:B3"/>
    <mergeCell ref="A76:H76"/>
  </mergeCells>
  <printOptions/>
  <pageMargins left="0.7" right="0.7" top="0.75" bottom="0.75" header="0.3" footer="0.3"/>
  <pageSetup fitToHeight="4" horizontalDpi="600" verticalDpi="600" orientation="portrait" paperSize="9" scale="56" r:id="rId1"/>
  <rowBreaks count="1" manualBreakCount="1">
    <brk id="75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121"/>
  <sheetViews>
    <sheetView showGridLines="0" zoomScalePageLayoutView="0" workbookViewId="0" topLeftCell="A1">
      <selection activeCell="E19" sqref="E19"/>
    </sheetView>
  </sheetViews>
  <sheetFormatPr defaultColWidth="8.8515625" defaultRowHeight="27" customHeight="1"/>
  <cols>
    <col min="1" max="1" width="9.421875" style="105" customWidth="1"/>
    <col min="2" max="2" width="13.140625" style="105" customWidth="1"/>
    <col min="3" max="3" width="47.421875" style="105" customWidth="1"/>
    <col min="4" max="4" width="15.140625" style="134" customWidth="1"/>
    <col min="5" max="5" width="11.421875" style="135" customWidth="1"/>
    <col min="6" max="6" width="11.7109375" style="135" customWidth="1"/>
    <col min="7" max="7" width="16.57421875" style="135" customWidth="1"/>
    <col min="8" max="8" width="12.140625" style="135" customWidth="1"/>
    <col min="9" max="9" width="11.7109375" style="108" customWidth="1"/>
    <col min="10" max="10" width="11.140625" style="108" customWidth="1"/>
    <col min="11" max="13" width="11.140625" style="105" customWidth="1"/>
    <col min="14" max="16384" width="8.8515625" style="105" customWidth="1"/>
  </cols>
  <sheetData>
    <row r="1" spans="1:10" ht="27" customHeight="1">
      <c r="A1" s="167"/>
      <c r="B1" s="167"/>
      <c r="C1" s="167"/>
      <c r="D1" s="167"/>
      <c r="E1" s="167"/>
      <c r="F1" s="167"/>
      <c r="G1" s="167"/>
      <c r="H1" s="167"/>
      <c r="I1" s="167"/>
      <c r="J1" s="167"/>
    </row>
    <row r="2" spans="1:10" s="108" customFormat="1" ht="27" customHeight="1">
      <c r="A2" s="106"/>
      <c r="B2" s="164"/>
      <c r="C2" s="165"/>
      <c r="D2" s="106"/>
      <c r="E2" s="136"/>
      <c r="F2" s="136"/>
      <c r="G2" s="136"/>
      <c r="H2" s="136"/>
      <c r="I2" s="106"/>
      <c r="J2" s="106"/>
    </row>
    <row r="3" spans="1:11" s="113" customFormat="1" ht="14.25" customHeight="1">
      <c r="A3" s="109"/>
      <c r="B3" s="166"/>
      <c r="C3" s="165"/>
      <c r="D3" s="110"/>
      <c r="E3" s="111"/>
      <c r="F3" s="111"/>
      <c r="G3" s="111"/>
      <c r="H3" s="111"/>
      <c r="I3" s="110"/>
      <c r="J3" s="110"/>
      <c r="K3" s="112"/>
    </row>
    <row r="4" spans="1:10" s="119" customFormat="1" ht="27" customHeight="1">
      <c r="A4" s="114"/>
      <c r="B4" s="115"/>
      <c r="C4" s="115"/>
      <c r="D4" s="116"/>
      <c r="E4" s="117"/>
      <c r="F4" s="117"/>
      <c r="G4" s="117"/>
      <c r="H4" s="117"/>
      <c r="I4" s="118"/>
      <c r="J4" s="118"/>
    </row>
    <row r="5" spans="1:10" ht="27" customHeight="1">
      <c r="A5" s="120"/>
      <c r="B5" s="121"/>
      <c r="C5" s="120"/>
      <c r="D5" s="121"/>
      <c r="E5" s="107"/>
      <c r="F5" s="107"/>
      <c r="G5" s="107"/>
      <c r="H5" s="107"/>
      <c r="I5" s="122"/>
      <c r="J5" s="122"/>
    </row>
    <row r="6" spans="1:10" ht="27" customHeight="1">
      <c r="A6" s="123"/>
      <c r="B6" s="124"/>
      <c r="C6" s="123"/>
      <c r="D6" s="125"/>
      <c r="E6" s="126"/>
      <c r="F6" s="126"/>
      <c r="G6" s="126"/>
      <c r="H6" s="126"/>
      <c r="I6" s="118"/>
      <c r="J6" s="118"/>
    </row>
    <row r="7" spans="1:10" ht="27" customHeight="1">
      <c r="A7" s="124"/>
      <c r="B7" s="123"/>
      <c r="C7" s="123"/>
      <c r="D7" s="125"/>
      <c r="E7" s="126"/>
      <c r="F7" s="126"/>
      <c r="G7" s="126"/>
      <c r="H7" s="126"/>
      <c r="I7" s="118"/>
      <c r="J7" s="118"/>
    </row>
    <row r="8" spans="1:10" ht="27" customHeight="1">
      <c r="A8" s="124"/>
      <c r="B8" s="123"/>
      <c r="C8" s="123"/>
      <c r="D8" s="125"/>
      <c r="E8" s="126"/>
      <c r="F8" s="126"/>
      <c r="G8" s="126"/>
      <c r="H8" s="126"/>
      <c r="I8" s="118"/>
      <c r="J8" s="118"/>
    </row>
    <row r="9" spans="1:10" ht="27" customHeight="1">
      <c r="A9" s="124"/>
      <c r="B9" s="123"/>
      <c r="C9" s="123"/>
      <c r="D9" s="125"/>
      <c r="E9" s="126"/>
      <c r="F9" s="127"/>
      <c r="G9" s="127"/>
      <c r="H9" s="126"/>
      <c r="I9" s="118"/>
      <c r="J9" s="118"/>
    </row>
    <row r="10" spans="1:10" ht="27" customHeight="1">
      <c r="A10" s="128"/>
      <c r="B10" s="128"/>
      <c r="C10" s="128"/>
      <c r="D10" s="129"/>
      <c r="E10" s="127"/>
      <c r="F10" s="130"/>
      <c r="G10" s="130"/>
      <c r="H10" s="130"/>
      <c r="I10" s="131"/>
      <c r="J10" s="131"/>
    </row>
    <row r="11" spans="1:10" ht="27" customHeight="1">
      <c r="A11" s="128"/>
      <c r="B11" s="128"/>
      <c r="C11" s="128"/>
      <c r="D11" s="129"/>
      <c r="E11" s="127"/>
      <c r="F11" s="130"/>
      <c r="G11" s="130"/>
      <c r="H11" s="130"/>
      <c r="I11" s="131"/>
      <c r="J11" s="131"/>
    </row>
    <row r="12" spans="1:10" ht="27" customHeight="1">
      <c r="A12" s="124"/>
      <c r="B12" s="123"/>
      <c r="C12" s="123"/>
      <c r="D12" s="125"/>
      <c r="E12" s="126"/>
      <c r="F12" s="130"/>
      <c r="G12" s="130"/>
      <c r="H12" s="132"/>
      <c r="I12" s="133"/>
      <c r="J12" s="133"/>
    </row>
    <row r="13" spans="1:10" ht="27" customHeight="1">
      <c r="A13" s="128"/>
      <c r="B13" s="128"/>
      <c r="C13" s="128"/>
      <c r="D13" s="129"/>
      <c r="E13" s="127"/>
      <c r="F13" s="130"/>
      <c r="G13" s="130"/>
      <c r="H13" s="130"/>
      <c r="I13" s="131"/>
      <c r="J13" s="131"/>
    </row>
    <row r="14" spans="1:10" ht="27" customHeight="1">
      <c r="A14" s="128"/>
      <c r="B14" s="128"/>
      <c r="C14" s="128"/>
      <c r="D14" s="129"/>
      <c r="E14" s="127"/>
      <c r="F14" s="130"/>
      <c r="G14" s="130"/>
      <c r="H14" s="130"/>
      <c r="I14" s="131"/>
      <c r="J14" s="131"/>
    </row>
    <row r="15" spans="1:10" ht="27" customHeight="1">
      <c r="A15" s="128"/>
      <c r="B15" s="128"/>
      <c r="C15" s="128"/>
      <c r="D15" s="129"/>
      <c r="E15" s="127"/>
      <c r="F15" s="130"/>
      <c r="G15" s="130"/>
      <c r="H15" s="130"/>
      <c r="I15" s="131"/>
      <c r="J15" s="131"/>
    </row>
    <row r="16" spans="1:10" ht="27" customHeight="1">
      <c r="A16" s="128"/>
      <c r="B16" s="128"/>
      <c r="C16" s="128"/>
      <c r="D16" s="129"/>
      <c r="E16" s="127"/>
      <c r="F16" s="130"/>
      <c r="G16" s="130"/>
      <c r="H16" s="130"/>
      <c r="I16" s="131"/>
      <c r="J16" s="131"/>
    </row>
    <row r="17" spans="1:10" ht="27" customHeight="1">
      <c r="A17" s="124"/>
      <c r="B17" s="123"/>
      <c r="C17" s="123"/>
      <c r="D17" s="125"/>
      <c r="E17" s="126"/>
      <c r="F17" s="130"/>
      <c r="G17" s="130"/>
      <c r="H17" s="132"/>
      <c r="I17" s="133"/>
      <c r="J17" s="133"/>
    </row>
    <row r="18" spans="1:10" ht="27" customHeight="1">
      <c r="A18" s="128"/>
      <c r="B18" s="128"/>
      <c r="C18" s="128"/>
      <c r="D18" s="129"/>
      <c r="E18" s="127"/>
      <c r="F18" s="130"/>
      <c r="G18" s="130"/>
      <c r="H18" s="130"/>
      <c r="I18" s="131"/>
      <c r="J18" s="131"/>
    </row>
    <row r="19" spans="1:10" ht="27" customHeight="1">
      <c r="A19" s="128"/>
      <c r="B19" s="128"/>
      <c r="C19" s="128"/>
      <c r="D19" s="129"/>
      <c r="E19" s="127"/>
      <c r="F19" s="130"/>
      <c r="G19" s="130"/>
      <c r="H19" s="130"/>
      <c r="I19" s="131"/>
      <c r="J19" s="131"/>
    </row>
    <row r="20" spans="1:10" ht="27" customHeight="1">
      <c r="A20" s="128"/>
      <c r="B20" s="128"/>
      <c r="C20" s="128"/>
      <c r="D20" s="129"/>
      <c r="E20" s="127"/>
      <c r="F20" s="130"/>
      <c r="G20" s="130"/>
      <c r="H20" s="130"/>
      <c r="I20" s="131"/>
      <c r="J20" s="131"/>
    </row>
    <row r="21" spans="1:10" ht="27" customHeight="1">
      <c r="A21" s="128"/>
      <c r="B21" s="128"/>
      <c r="C21" s="128"/>
      <c r="D21" s="129"/>
      <c r="E21" s="127"/>
      <c r="F21" s="130"/>
      <c r="G21" s="130"/>
      <c r="H21" s="130"/>
      <c r="I21" s="131"/>
      <c r="J21" s="131"/>
    </row>
    <row r="22" spans="1:10" ht="27" customHeight="1">
      <c r="A22" s="128"/>
      <c r="B22" s="128"/>
      <c r="C22" s="128"/>
      <c r="D22" s="129"/>
      <c r="E22" s="127"/>
      <c r="F22" s="130"/>
      <c r="G22" s="130"/>
      <c r="H22" s="130"/>
      <c r="I22" s="131"/>
      <c r="J22" s="131"/>
    </row>
    <row r="23" spans="1:10" ht="27" customHeight="1">
      <c r="A23" s="128"/>
      <c r="B23" s="128"/>
      <c r="C23" s="128"/>
      <c r="D23" s="129"/>
      <c r="E23" s="127"/>
      <c r="F23" s="130"/>
      <c r="G23" s="130"/>
      <c r="H23" s="130"/>
      <c r="I23" s="131"/>
      <c r="J23" s="131"/>
    </row>
    <row r="24" spans="1:10" ht="27" customHeight="1">
      <c r="A24" s="128"/>
      <c r="B24" s="128"/>
      <c r="C24" s="128"/>
      <c r="D24" s="129"/>
      <c r="E24" s="127"/>
      <c r="F24" s="130"/>
      <c r="G24" s="130"/>
      <c r="H24" s="130"/>
      <c r="I24" s="131"/>
      <c r="J24" s="131"/>
    </row>
    <row r="25" spans="1:10" ht="27" customHeight="1">
      <c r="A25" s="128"/>
      <c r="B25" s="128"/>
      <c r="C25" s="128"/>
      <c r="D25" s="129"/>
      <c r="E25" s="127"/>
      <c r="F25" s="130"/>
      <c r="G25" s="130"/>
      <c r="H25" s="130"/>
      <c r="I25" s="131"/>
      <c r="J25" s="131"/>
    </row>
    <row r="26" spans="1:10" ht="27" customHeight="1">
      <c r="A26" s="124"/>
      <c r="B26" s="123"/>
      <c r="C26" s="123"/>
      <c r="D26" s="125"/>
      <c r="E26" s="126"/>
      <c r="F26" s="130"/>
      <c r="G26" s="130"/>
      <c r="H26" s="132"/>
      <c r="I26" s="133"/>
      <c r="J26" s="133"/>
    </row>
    <row r="27" spans="1:10" ht="27" customHeight="1">
      <c r="A27" s="128"/>
      <c r="B27" s="128"/>
      <c r="C27" s="128"/>
      <c r="D27" s="129"/>
      <c r="E27" s="127"/>
      <c r="F27" s="130"/>
      <c r="G27" s="130"/>
      <c r="H27" s="130"/>
      <c r="I27" s="131"/>
      <c r="J27" s="131"/>
    </row>
    <row r="28" spans="1:10" ht="27" customHeight="1">
      <c r="A28" s="128"/>
      <c r="B28" s="128"/>
      <c r="C28" s="128"/>
      <c r="D28" s="129"/>
      <c r="E28" s="127"/>
      <c r="F28" s="130"/>
      <c r="G28" s="130"/>
      <c r="H28" s="130"/>
      <c r="I28" s="131"/>
      <c r="J28" s="131"/>
    </row>
    <row r="29" spans="1:10" ht="27" customHeight="1">
      <c r="A29" s="128"/>
      <c r="B29" s="128"/>
      <c r="C29" s="128"/>
      <c r="D29" s="129"/>
      <c r="E29" s="127"/>
      <c r="F29" s="130"/>
      <c r="G29" s="130"/>
      <c r="H29" s="130"/>
      <c r="I29" s="131"/>
      <c r="J29" s="131"/>
    </row>
    <row r="30" spans="1:10" ht="27" customHeight="1">
      <c r="A30" s="124"/>
      <c r="B30" s="123"/>
      <c r="C30" s="123"/>
      <c r="D30" s="125"/>
      <c r="E30" s="126"/>
      <c r="F30" s="132"/>
      <c r="G30" s="132"/>
      <c r="H30" s="132"/>
      <c r="I30" s="133"/>
      <c r="J30" s="133"/>
    </row>
    <row r="31" spans="1:10" ht="27" customHeight="1">
      <c r="A31" s="124"/>
      <c r="B31" s="123"/>
      <c r="C31" s="123"/>
      <c r="D31" s="125"/>
      <c r="E31" s="126"/>
      <c r="F31" s="130"/>
      <c r="G31" s="130"/>
      <c r="H31" s="132"/>
      <c r="I31" s="133"/>
      <c r="J31" s="133"/>
    </row>
    <row r="32" spans="1:10" ht="27" customHeight="1">
      <c r="A32" s="128"/>
      <c r="B32" s="128"/>
      <c r="C32" s="128"/>
      <c r="D32" s="129"/>
      <c r="E32" s="127"/>
      <c r="F32" s="130"/>
      <c r="G32" s="130"/>
      <c r="H32" s="130"/>
      <c r="I32" s="131"/>
      <c r="J32" s="131"/>
    </row>
    <row r="33" spans="1:10" ht="27" customHeight="1">
      <c r="A33" s="123"/>
      <c r="B33" s="124"/>
      <c r="C33" s="123"/>
      <c r="D33" s="125"/>
      <c r="E33" s="126"/>
      <c r="F33" s="132"/>
      <c r="G33" s="132"/>
      <c r="H33" s="132"/>
      <c r="I33" s="133"/>
      <c r="J33" s="133"/>
    </row>
    <row r="34" spans="1:10" ht="27" customHeight="1">
      <c r="A34" s="124"/>
      <c r="B34" s="123"/>
      <c r="C34" s="123"/>
      <c r="D34" s="125"/>
      <c r="E34" s="126"/>
      <c r="F34" s="132"/>
      <c r="G34" s="132"/>
      <c r="H34" s="132"/>
      <c r="I34" s="133"/>
      <c r="J34" s="133"/>
    </row>
    <row r="35" spans="1:10" ht="27" customHeight="1">
      <c r="A35" s="124"/>
      <c r="B35" s="123"/>
      <c r="C35" s="123"/>
      <c r="D35" s="125"/>
      <c r="E35" s="126"/>
      <c r="F35" s="132"/>
      <c r="G35" s="132"/>
      <c r="H35" s="132"/>
      <c r="I35" s="133"/>
      <c r="J35" s="133"/>
    </row>
    <row r="36" spans="1:10" ht="27" customHeight="1">
      <c r="A36" s="124"/>
      <c r="B36" s="123"/>
      <c r="C36" s="123"/>
      <c r="D36" s="125"/>
      <c r="E36" s="126"/>
      <c r="F36" s="130"/>
      <c r="G36" s="130"/>
      <c r="H36" s="132"/>
      <c r="I36" s="133"/>
      <c r="J36" s="133"/>
    </row>
    <row r="37" spans="1:10" ht="27" customHeight="1">
      <c r="A37" s="128"/>
      <c r="B37" s="128"/>
      <c r="C37" s="128"/>
      <c r="D37" s="129"/>
      <c r="E37" s="127"/>
      <c r="F37" s="130"/>
      <c r="G37" s="130"/>
      <c r="H37" s="130"/>
      <c r="I37" s="131"/>
      <c r="J37" s="131"/>
    </row>
    <row r="38" spans="1:10" ht="27" customHeight="1">
      <c r="A38" s="124"/>
      <c r="B38" s="123"/>
      <c r="C38" s="123"/>
      <c r="D38" s="125"/>
      <c r="E38" s="126"/>
      <c r="F38" s="132"/>
      <c r="G38" s="132"/>
      <c r="H38" s="132"/>
      <c r="I38" s="133"/>
      <c r="J38" s="133"/>
    </row>
    <row r="39" spans="1:10" ht="27" customHeight="1">
      <c r="A39" s="124"/>
      <c r="B39" s="123"/>
      <c r="C39" s="123"/>
      <c r="D39" s="125"/>
      <c r="E39" s="126"/>
      <c r="F39" s="130"/>
      <c r="G39" s="130"/>
      <c r="H39" s="132"/>
      <c r="I39" s="133"/>
      <c r="J39" s="133"/>
    </row>
    <row r="40" spans="1:10" ht="27" customHeight="1">
      <c r="A40" s="128"/>
      <c r="B40" s="128"/>
      <c r="C40" s="128"/>
      <c r="D40" s="129"/>
      <c r="E40" s="127"/>
      <c r="F40" s="130"/>
      <c r="G40" s="130"/>
      <c r="H40" s="130"/>
      <c r="I40" s="131"/>
      <c r="J40" s="131"/>
    </row>
    <row r="41" spans="1:10" ht="27" customHeight="1">
      <c r="A41" s="120"/>
      <c r="B41" s="121"/>
      <c r="C41" s="120"/>
      <c r="D41" s="121"/>
      <c r="E41" s="107"/>
      <c r="F41" s="107"/>
      <c r="G41" s="107"/>
      <c r="H41" s="107"/>
      <c r="I41" s="122"/>
      <c r="J41" s="122"/>
    </row>
    <row r="42" spans="1:10" ht="27" customHeight="1">
      <c r="A42" s="123"/>
      <c r="B42" s="124"/>
      <c r="C42" s="123"/>
      <c r="D42" s="125"/>
      <c r="E42" s="126"/>
      <c r="F42" s="126"/>
      <c r="G42" s="126"/>
      <c r="H42" s="126"/>
      <c r="I42" s="118"/>
      <c r="J42" s="118"/>
    </row>
    <row r="43" spans="1:10" ht="27" customHeight="1">
      <c r="A43" s="124"/>
      <c r="B43" s="123"/>
      <c r="C43" s="123"/>
      <c r="D43" s="125"/>
      <c r="E43" s="126"/>
      <c r="F43" s="126"/>
      <c r="G43" s="126"/>
      <c r="H43" s="126"/>
      <c r="I43" s="118"/>
      <c r="J43" s="118"/>
    </row>
    <row r="44" spans="1:10" ht="27" customHeight="1">
      <c r="A44" s="124"/>
      <c r="B44" s="123"/>
      <c r="C44" s="123"/>
      <c r="D44" s="125"/>
      <c r="E44" s="126"/>
      <c r="F44" s="126"/>
      <c r="G44" s="126"/>
      <c r="H44" s="126"/>
      <c r="I44" s="118"/>
      <c r="J44" s="118"/>
    </row>
    <row r="45" spans="1:10" ht="27" customHeight="1">
      <c r="A45" s="124"/>
      <c r="B45" s="123"/>
      <c r="C45" s="123"/>
      <c r="D45" s="125"/>
      <c r="E45" s="126"/>
      <c r="F45" s="130"/>
      <c r="G45" s="130"/>
      <c r="H45" s="132"/>
      <c r="I45" s="133"/>
      <c r="J45" s="133"/>
    </row>
    <row r="46" spans="1:10" ht="27" customHeight="1">
      <c r="A46" s="128"/>
      <c r="B46" s="128"/>
      <c r="C46" s="128"/>
      <c r="D46" s="129"/>
      <c r="E46" s="127"/>
      <c r="F46" s="130"/>
      <c r="G46" s="130"/>
      <c r="H46" s="130"/>
      <c r="I46" s="131"/>
      <c r="J46" s="131"/>
    </row>
    <row r="47" spans="1:10" ht="27" customHeight="1">
      <c r="A47" s="123"/>
      <c r="B47" s="124"/>
      <c r="C47" s="123"/>
      <c r="D47" s="125"/>
      <c r="E47" s="126"/>
      <c r="F47" s="132"/>
      <c r="G47" s="132"/>
      <c r="H47" s="132"/>
      <c r="I47" s="133"/>
      <c r="J47" s="133"/>
    </row>
    <row r="48" spans="1:10" ht="27" customHeight="1">
      <c r="A48" s="124"/>
      <c r="B48" s="123"/>
      <c r="C48" s="123"/>
      <c r="D48" s="125"/>
      <c r="E48" s="126"/>
      <c r="F48" s="132"/>
      <c r="G48" s="132"/>
      <c r="H48" s="132"/>
      <c r="I48" s="133"/>
      <c r="J48" s="133"/>
    </row>
    <row r="49" spans="1:10" ht="27" customHeight="1">
      <c r="A49" s="124"/>
      <c r="B49" s="123"/>
      <c r="C49" s="123"/>
      <c r="D49" s="125"/>
      <c r="E49" s="126"/>
      <c r="F49" s="132"/>
      <c r="G49" s="132"/>
      <c r="H49" s="132"/>
      <c r="I49" s="133"/>
      <c r="J49" s="133"/>
    </row>
    <row r="50" spans="1:10" ht="27" customHeight="1">
      <c r="A50" s="124"/>
      <c r="B50" s="123"/>
      <c r="C50" s="123"/>
      <c r="D50" s="125"/>
      <c r="E50" s="126"/>
      <c r="F50" s="130"/>
      <c r="G50" s="130"/>
      <c r="H50" s="132"/>
      <c r="I50" s="133"/>
      <c r="J50" s="133"/>
    </row>
    <row r="51" spans="1:10" ht="27" customHeight="1">
      <c r="A51" s="128"/>
      <c r="B51" s="128"/>
      <c r="C51" s="128"/>
      <c r="D51" s="129"/>
      <c r="E51" s="127"/>
      <c r="F51" s="130"/>
      <c r="G51" s="130"/>
      <c r="H51" s="130"/>
      <c r="I51" s="131"/>
      <c r="J51" s="131"/>
    </row>
    <row r="52" spans="1:10" ht="27" customHeight="1">
      <c r="A52" s="124"/>
      <c r="B52" s="123"/>
      <c r="C52" s="123"/>
      <c r="D52" s="125"/>
      <c r="E52" s="126"/>
      <c r="F52" s="130"/>
      <c r="G52" s="130"/>
      <c r="H52" s="132"/>
      <c r="I52" s="133"/>
      <c r="J52" s="133"/>
    </row>
    <row r="53" spans="1:10" ht="27" customHeight="1">
      <c r="A53" s="128"/>
      <c r="B53" s="128"/>
      <c r="C53" s="128"/>
      <c r="D53" s="129"/>
      <c r="E53" s="127"/>
      <c r="F53" s="130"/>
      <c r="G53" s="130"/>
      <c r="H53" s="130"/>
      <c r="I53" s="131"/>
      <c r="J53" s="131"/>
    </row>
    <row r="54" spans="1:10" ht="27" customHeight="1">
      <c r="A54" s="128"/>
      <c r="B54" s="128"/>
      <c r="C54" s="128"/>
      <c r="D54" s="129"/>
      <c r="E54" s="127"/>
      <c r="F54" s="130"/>
      <c r="G54" s="130"/>
      <c r="H54" s="130"/>
      <c r="I54" s="131"/>
      <c r="J54" s="131"/>
    </row>
    <row r="55" spans="1:10" ht="27" customHeight="1">
      <c r="A55" s="124"/>
      <c r="B55" s="123"/>
      <c r="C55" s="123"/>
      <c r="D55" s="125"/>
      <c r="E55" s="126"/>
      <c r="F55" s="130"/>
      <c r="G55" s="130"/>
      <c r="H55" s="132"/>
      <c r="I55" s="133"/>
      <c r="J55" s="133"/>
    </row>
    <row r="56" spans="1:10" ht="27" customHeight="1">
      <c r="A56" s="128"/>
      <c r="B56" s="128"/>
      <c r="C56" s="128"/>
      <c r="D56" s="129"/>
      <c r="E56" s="127"/>
      <c r="F56" s="130"/>
      <c r="G56" s="130"/>
      <c r="H56" s="130"/>
      <c r="I56" s="131"/>
      <c r="J56" s="131"/>
    </row>
    <row r="57" spans="1:10" ht="27" customHeight="1">
      <c r="A57" s="128"/>
      <c r="B57" s="128"/>
      <c r="C57" s="128"/>
      <c r="D57" s="129"/>
      <c r="E57" s="127"/>
      <c r="F57" s="130"/>
      <c r="G57" s="130"/>
      <c r="H57" s="130"/>
      <c r="I57" s="131"/>
      <c r="J57" s="131"/>
    </row>
    <row r="58" spans="1:10" ht="27" customHeight="1">
      <c r="A58" s="124"/>
      <c r="B58" s="123"/>
      <c r="C58" s="123"/>
      <c r="D58" s="125"/>
      <c r="E58" s="126"/>
      <c r="F58" s="132"/>
      <c r="G58" s="132"/>
      <c r="H58" s="132"/>
      <c r="I58" s="133"/>
      <c r="J58" s="133"/>
    </row>
    <row r="59" spans="1:10" ht="27" customHeight="1">
      <c r="A59" s="124"/>
      <c r="B59" s="123"/>
      <c r="C59" s="123"/>
      <c r="D59" s="125"/>
      <c r="E59" s="126"/>
      <c r="F59" s="130"/>
      <c r="G59" s="130"/>
      <c r="H59" s="132"/>
      <c r="I59" s="133"/>
      <c r="J59" s="133"/>
    </row>
    <row r="60" spans="1:10" ht="27" customHeight="1">
      <c r="A60" s="128"/>
      <c r="B60" s="128"/>
      <c r="C60" s="128"/>
      <c r="D60" s="129"/>
      <c r="E60" s="127"/>
      <c r="F60" s="130"/>
      <c r="G60" s="130"/>
      <c r="H60" s="130"/>
      <c r="I60" s="131"/>
      <c r="J60" s="131"/>
    </row>
    <row r="61" spans="1:10" ht="27" customHeight="1">
      <c r="A61" s="124"/>
      <c r="B61" s="123"/>
      <c r="C61" s="123"/>
      <c r="D61" s="125"/>
      <c r="E61" s="126"/>
      <c r="F61" s="130"/>
      <c r="G61" s="130"/>
      <c r="H61" s="132"/>
      <c r="I61" s="133"/>
      <c r="J61" s="133"/>
    </row>
    <row r="62" spans="1:10" ht="27" customHeight="1">
      <c r="A62" s="128"/>
      <c r="B62" s="128"/>
      <c r="C62" s="128"/>
      <c r="D62" s="129"/>
      <c r="E62" s="127"/>
      <c r="F62" s="130"/>
      <c r="G62" s="130"/>
      <c r="H62" s="130"/>
      <c r="I62" s="131"/>
      <c r="J62" s="131"/>
    </row>
    <row r="63" spans="1:10" ht="27" customHeight="1">
      <c r="A63" s="123"/>
      <c r="B63" s="124"/>
      <c r="C63" s="123"/>
      <c r="D63" s="125"/>
      <c r="E63" s="126"/>
      <c r="F63" s="132"/>
      <c r="G63" s="132"/>
      <c r="H63" s="132"/>
      <c r="I63" s="133"/>
      <c r="J63" s="133"/>
    </row>
    <row r="64" spans="1:10" ht="27" customHeight="1">
      <c r="A64" s="124"/>
      <c r="B64" s="123"/>
      <c r="C64" s="123"/>
      <c r="D64" s="125"/>
      <c r="E64" s="126"/>
      <c r="F64" s="132"/>
      <c r="G64" s="132"/>
      <c r="H64" s="132"/>
      <c r="I64" s="133"/>
      <c r="J64" s="133"/>
    </row>
    <row r="65" spans="1:10" ht="27" customHeight="1">
      <c r="A65" s="124"/>
      <c r="B65" s="123"/>
      <c r="C65" s="123"/>
      <c r="D65" s="125"/>
      <c r="E65" s="126"/>
      <c r="F65" s="132"/>
      <c r="G65" s="132"/>
      <c r="H65" s="132"/>
      <c r="I65" s="133"/>
      <c r="J65" s="133"/>
    </row>
    <row r="66" spans="1:10" ht="27" customHeight="1">
      <c r="A66" s="124"/>
      <c r="B66" s="123"/>
      <c r="C66" s="123"/>
      <c r="D66" s="125"/>
      <c r="E66" s="126"/>
      <c r="F66" s="130"/>
      <c r="G66" s="130"/>
      <c r="H66" s="132"/>
      <c r="I66" s="133"/>
      <c r="J66" s="133"/>
    </row>
    <row r="67" spans="1:10" ht="27" customHeight="1">
      <c r="A67" s="128"/>
      <c r="B67" s="128"/>
      <c r="C67" s="128"/>
      <c r="D67" s="129"/>
      <c r="E67" s="127"/>
      <c r="F67" s="130"/>
      <c r="G67" s="130"/>
      <c r="H67" s="130"/>
      <c r="I67" s="131"/>
      <c r="J67" s="131"/>
    </row>
    <row r="68" spans="1:10" ht="27" customHeight="1">
      <c r="A68" s="128"/>
      <c r="B68" s="128"/>
      <c r="C68" s="128"/>
      <c r="D68" s="129"/>
      <c r="E68" s="127"/>
      <c r="F68" s="130"/>
      <c r="G68" s="130"/>
      <c r="H68" s="130"/>
      <c r="I68" s="131"/>
      <c r="J68" s="131"/>
    </row>
    <row r="69" spans="1:10" ht="27" customHeight="1">
      <c r="A69" s="128"/>
      <c r="B69" s="128"/>
      <c r="C69" s="128"/>
      <c r="D69" s="129"/>
      <c r="E69" s="127"/>
      <c r="F69" s="130"/>
      <c r="G69" s="130"/>
      <c r="H69" s="130"/>
      <c r="I69" s="131"/>
      <c r="J69" s="131"/>
    </row>
    <row r="70" spans="1:10" ht="27" customHeight="1">
      <c r="A70" s="128"/>
      <c r="B70" s="128"/>
      <c r="C70" s="128"/>
      <c r="D70" s="129"/>
      <c r="E70" s="127"/>
      <c r="F70" s="130"/>
      <c r="G70" s="130"/>
      <c r="H70" s="130"/>
      <c r="I70" s="131"/>
      <c r="J70" s="131"/>
    </row>
    <row r="71" spans="1:10" ht="27" customHeight="1">
      <c r="A71" s="128"/>
      <c r="B71" s="128"/>
      <c r="C71" s="128"/>
      <c r="D71" s="129"/>
      <c r="E71" s="127"/>
      <c r="F71" s="130"/>
      <c r="G71" s="130"/>
      <c r="H71" s="130"/>
      <c r="I71" s="131"/>
      <c r="J71" s="131"/>
    </row>
    <row r="72" spans="1:10" ht="27" customHeight="1">
      <c r="A72" s="128"/>
      <c r="B72" s="128"/>
      <c r="C72" s="128"/>
      <c r="D72" s="129"/>
      <c r="E72" s="127"/>
      <c r="F72" s="130"/>
      <c r="G72" s="130"/>
      <c r="H72" s="130"/>
      <c r="I72" s="131"/>
      <c r="J72" s="131"/>
    </row>
    <row r="73" spans="1:10" ht="27" customHeight="1">
      <c r="A73" s="128"/>
      <c r="B73" s="128"/>
      <c r="C73" s="128"/>
      <c r="D73" s="129"/>
      <c r="E73" s="127"/>
      <c r="F73" s="130"/>
      <c r="G73" s="130"/>
      <c r="H73" s="130"/>
      <c r="I73" s="131"/>
      <c r="J73" s="131"/>
    </row>
    <row r="74" spans="1:10" ht="27" customHeight="1">
      <c r="A74" s="128"/>
      <c r="B74" s="128"/>
      <c r="C74" s="128"/>
      <c r="D74" s="129"/>
      <c r="E74" s="127"/>
      <c r="F74" s="130"/>
      <c r="G74" s="130"/>
      <c r="H74" s="130"/>
      <c r="I74" s="131"/>
      <c r="J74" s="131"/>
    </row>
    <row r="75" spans="1:10" ht="27" customHeight="1">
      <c r="A75" s="124"/>
      <c r="B75" s="123"/>
      <c r="C75" s="123"/>
      <c r="D75" s="125"/>
      <c r="E75" s="126"/>
      <c r="F75" s="130"/>
      <c r="G75" s="130"/>
      <c r="H75" s="132"/>
      <c r="I75" s="133"/>
      <c r="J75" s="133"/>
    </row>
    <row r="76" spans="1:10" ht="27" customHeight="1">
      <c r="A76" s="128"/>
      <c r="B76" s="128"/>
      <c r="C76" s="128"/>
      <c r="D76" s="129"/>
      <c r="E76" s="127"/>
      <c r="F76" s="130"/>
      <c r="G76" s="130"/>
      <c r="H76" s="130"/>
      <c r="I76" s="131"/>
      <c r="J76" s="131"/>
    </row>
    <row r="77" spans="1:10" ht="27" customHeight="1">
      <c r="A77" s="128"/>
      <c r="B77" s="128"/>
      <c r="C77" s="128"/>
      <c r="D77" s="129"/>
      <c r="E77" s="127"/>
      <c r="F77" s="130"/>
      <c r="G77" s="130"/>
      <c r="H77" s="130"/>
      <c r="I77" s="131"/>
      <c r="J77" s="131"/>
    </row>
    <row r="78" spans="1:10" ht="27" customHeight="1">
      <c r="A78" s="128"/>
      <c r="B78" s="128"/>
      <c r="C78" s="128"/>
      <c r="D78" s="129"/>
      <c r="E78" s="127"/>
      <c r="F78" s="130"/>
      <c r="G78" s="130"/>
      <c r="H78" s="130"/>
      <c r="I78" s="131"/>
      <c r="J78" s="131"/>
    </row>
    <row r="79" spans="1:10" ht="27" customHeight="1">
      <c r="A79" s="128"/>
      <c r="B79" s="128"/>
      <c r="C79" s="128"/>
      <c r="D79" s="129"/>
      <c r="E79" s="127"/>
      <c r="F79" s="130"/>
      <c r="G79" s="130"/>
      <c r="H79" s="130"/>
      <c r="I79" s="131"/>
      <c r="J79" s="131"/>
    </row>
    <row r="80" spans="1:10" ht="27" customHeight="1">
      <c r="A80" s="128"/>
      <c r="B80" s="128"/>
      <c r="C80" s="128"/>
      <c r="D80" s="129"/>
      <c r="E80" s="127"/>
      <c r="F80" s="130"/>
      <c r="G80" s="130"/>
      <c r="H80" s="130"/>
      <c r="I80" s="131"/>
      <c r="J80" s="131"/>
    </row>
    <row r="81" spans="1:10" ht="27" customHeight="1">
      <c r="A81" s="128"/>
      <c r="B81" s="128"/>
      <c r="C81" s="128"/>
      <c r="D81" s="129"/>
      <c r="E81" s="127"/>
      <c r="F81" s="130"/>
      <c r="G81" s="130"/>
      <c r="H81" s="130"/>
      <c r="I81" s="131"/>
      <c r="J81" s="131"/>
    </row>
    <row r="82" spans="1:10" ht="27" customHeight="1">
      <c r="A82" s="124"/>
      <c r="B82" s="123"/>
      <c r="C82" s="123"/>
      <c r="D82" s="125"/>
      <c r="E82" s="126"/>
      <c r="F82" s="130"/>
      <c r="G82" s="130"/>
      <c r="H82" s="132"/>
      <c r="I82" s="133"/>
      <c r="J82" s="133"/>
    </row>
    <row r="83" spans="1:10" ht="27" customHeight="1">
      <c r="A83" s="128"/>
      <c r="B83" s="128"/>
      <c r="C83" s="128"/>
      <c r="D83" s="129"/>
      <c r="E83" s="127"/>
      <c r="F83" s="130"/>
      <c r="G83" s="130"/>
      <c r="H83" s="130"/>
      <c r="I83" s="131"/>
      <c r="J83" s="131"/>
    </row>
    <row r="84" spans="1:10" ht="27" customHeight="1">
      <c r="A84" s="124"/>
      <c r="B84" s="123"/>
      <c r="C84" s="123"/>
      <c r="D84" s="125"/>
      <c r="E84" s="126"/>
      <c r="F84" s="132"/>
      <c r="G84" s="132"/>
      <c r="H84" s="132"/>
      <c r="I84" s="133"/>
      <c r="J84" s="133"/>
    </row>
    <row r="85" spans="1:10" ht="27" customHeight="1">
      <c r="A85" s="124"/>
      <c r="B85" s="123"/>
      <c r="C85" s="123"/>
      <c r="D85" s="125"/>
      <c r="E85" s="126"/>
      <c r="F85" s="130"/>
      <c r="G85" s="130"/>
      <c r="H85" s="132"/>
      <c r="I85" s="133"/>
      <c r="J85" s="133"/>
    </row>
    <row r="86" spans="1:10" ht="27" customHeight="1">
      <c r="A86" s="128"/>
      <c r="B86" s="128"/>
      <c r="C86" s="128"/>
      <c r="D86" s="129"/>
      <c r="E86" s="127"/>
      <c r="F86" s="130"/>
      <c r="G86" s="130"/>
      <c r="H86" s="130"/>
      <c r="I86" s="131"/>
      <c r="J86" s="131"/>
    </row>
    <row r="87" spans="1:10" ht="27" customHeight="1">
      <c r="A87" s="128"/>
      <c r="B87" s="128"/>
      <c r="C87" s="128"/>
      <c r="D87" s="129"/>
      <c r="E87" s="127"/>
      <c r="F87" s="130"/>
      <c r="G87" s="130"/>
      <c r="H87" s="130"/>
      <c r="I87" s="131"/>
      <c r="J87" s="131"/>
    </row>
    <row r="88" spans="1:10" ht="27" customHeight="1">
      <c r="A88" s="124"/>
      <c r="B88" s="123"/>
      <c r="C88" s="123"/>
      <c r="D88" s="125"/>
      <c r="E88" s="126"/>
      <c r="F88" s="132"/>
      <c r="G88" s="132"/>
      <c r="H88" s="132"/>
      <c r="I88" s="133"/>
      <c r="J88" s="133"/>
    </row>
    <row r="89" spans="1:10" ht="27" customHeight="1">
      <c r="A89" s="124"/>
      <c r="B89" s="123"/>
      <c r="C89" s="123"/>
      <c r="D89" s="125"/>
      <c r="E89" s="126"/>
      <c r="F89" s="130"/>
      <c r="G89" s="130"/>
      <c r="H89" s="132"/>
      <c r="I89" s="133"/>
      <c r="J89" s="133"/>
    </row>
    <row r="90" spans="1:10" ht="27" customHeight="1">
      <c r="A90" s="128"/>
      <c r="B90" s="128"/>
      <c r="C90" s="128"/>
      <c r="D90" s="129"/>
      <c r="E90" s="127"/>
      <c r="F90" s="130"/>
      <c r="G90" s="130"/>
      <c r="H90" s="130"/>
      <c r="I90" s="131"/>
      <c r="J90" s="131"/>
    </row>
    <row r="91" spans="1:10" ht="27" customHeight="1">
      <c r="A91" s="124"/>
      <c r="B91" s="123"/>
      <c r="C91" s="123"/>
      <c r="D91" s="125"/>
      <c r="E91" s="126"/>
      <c r="F91" s="132"/>
      <c r="G91" s="132"/>
      <c r="H91" s="132"/>
      <c r="I91" s="133"/>
      <c r="J91" s="133"/>
    </row>
    <row r="92" spans="1:10" ht="27" customHeight="1">
      <c r="A92" s="124"/>
      <c r="B92" s="123"/>
      <c r="C92" s="123"/>
      <c r="D92" s="125"/>
      <c r="E92" s="126"/>
      <c r="F92" s="132"/>
      <c r="G92" s="132"/>
      <c r="H92" s="132"/>
      <c r="I92" s="133"/>
      <c r="J92" s="133"/>
    </row>
    <row r="93" spans="1:10" ht="27" customHeight="1">
      <c r="A93" s="124"/>
      <c r="B93" s="123"/>
      <c r="C93" s="123"/>
      <c r="D93" s="125"/>
      <c r="E93" s="126"/>
      <c r="F93" s="130"/>
      <c r="G93" s="130"/>
      <c r="H93" s="132"/>
      <c r="I93" s="133"/>
      <c r="J93" s="133"/>
    </row>
    <row r="94" spans="1:10" ht="27" customHeight="1">
      <c r="A94" s="128"/>
      <c r="B94" s="128"/>
      <c r="C94" s="128"/>
      <c r="D94" s="129"/>
      <c r="E94" s="127"/>
      <c r="F94" s="130"/>
      <c r="G94" s="130"/>
      <c r="H94" s="130"/>
      <c r="I94" s="131"/>
      <c r="J94" s="131"/>
    </row>
    <row r="95" spans="1:10" ht="27" customHeight="1">
      <c r="A95" s="120"/>
      <c r="B95" s="121"/>
      <c r="C95" s="120"/>
      <c r="D95" s="121"/>
      <c r="E95" s="107"/>
      <c r="F95" s="107"/>
      <c r="G95" s="107"/>
      <c r="H95" s="107"/>
      <c r="I95" s="118"/>
      <c r="J95" s="118"/>
    </row>
    <row r="96" spans="1:10" ht="27" customHeight="1">
      <c r="A96" s="123"/>
      <c r="B96" s="124"/>
      <c r="C96" s="123"/>
      <c r="D96" s="125"/>
      <c r="E96" s="126"/>
      <c r="F96" s="126"/>
      <c r="G96" s="126"/>
      <c r="H96" s="126"/>
      <c r="I96" s="118"/>
      <c r="J96" s="118"/>
    </row>
    <row r="97" spans="1:10" ht="27" customHeight="1">
      <c r="A97" s="124"/>
      <c r="B97" s="123"/>
      <c r="C97" s="123"/>
      <c r="D97" s="125"/>
      <c r="E97" s="126"/>
      <c r="F97" s="126"/>
      <c r="G97" s="126"/>
      <c r="H97" s="126"/>
      <c r="I97" s="118"/>
      <c r="J97" s="118"/>
    </row>
    <row r="98" spans="1:10" ht="27" customHeight="1">
      <c r="A98" s="124"/>
      <c r="B98" s="123"/>
      <c r="C98" s="123"/>
      <c r="D98" s="125"/>
      <c r="E98" s="126"/>
      <c r="F98" s="126"/>
      <c r="G98" s="126"/>
      <c r="H98" s="126"/>
      <c r="I98" s="118"/>
      <c r="J98" s="118"/>
    </row>
    <row r="99" spans="1:10" ht="27" customHeight="1">
      <c r="A99" s="124"/>
      <c r="B99" s="123"/>
      <c r="C99" s="123"/>
      <c r="D99" s="125"/>
      <c r="E99" s="126"/>
      <c r="F99" s="127"/>
      <c r="G99" s="127"/>
      <c r="H99" s="126"/>
      <c r="I99" s="118"/>
      <c r="J99" s="118"/>
    </row>
    <row r="100" spans="1:10" ht="27" customHeight="1">
      <c r="A100" s="128"/>
      <c r="B100" s="128"/>
      <c r="C100" s="128"/>
      <c r="D100" s="129"/>
      <c r="E100" s="127"/>
      <c r="F100" s="130"/>
      <c r="G100" s="130"/>
      <c r="H100" s="130"/>
      <c r="I100" s="131"/>
      <c r="J100" s="131"/>
    </row>
    <row r="101" spans="1:10" ht="27" customHeight="1">
      <c r="A101" s="124"/>
      <c r="B101" s="123"/>
      <c r="C101" s="123"/>
      <c r="D101" s="125"/>
      <c r="E101" s="126"/>
      <c r="F101" s="132"/>
      <c r="G101" s="132"/>
      <c r="H101" s="132"/>
      <c r="I101" s="133"/>
      <c r="J101" s="133"/>
    </row>
    <row r="102" spans="1:10" ht="27" customHeight="1">
      <c r="A102" s="124"/>
      <c r="B102" s="123"/>
      <c r="C102" s="123"/>
      <c r="D102" s="125"/>
      <c r="E102" s="126"/>
      <c r="F102" s="130"/>
      <c r="G102" s="130"/>
      <c r="H102" s="132"/>
      <c r="I102" s="133"/>
      <c r="J102" s="133"/>
    </row>
    <row r="103" spans="1:10" ht="27" customHeight="1">
      <c r="A103" s="128"/>
      <c r="B103" s="128"/>
      <c r="C103" s="128"/>
      <c r="D103" s="129"/>
      <c r="E103" s="127"/>
      <c r="F103" s="130"/>
      <c r="G103" s="130"/>
      <c r="H103" s="130"/>
      <c r="I103" s="131"/>
      <c r="J103" s="131"/>
    </row>
    <row r="104" spans="1:10" ht="27" customHeight="1">
      <c r="A104" s="128"/>
      <c r="B104" s="128"/>
      <c r="C104" s="128"/>
      <c r="D104" s="129"/>
      <c r="E104" s="127"/>
      <c r="F104" s="130"/>
      <c r="G104" s="130"/>
      <c r="H104" s="130"/>
      <c r="I104" s="131"/>
      <c r="J104" s="131"/>
    </row>
    <row r="105" spans="1:10" ht="27" customHeight="1">
      <c r="A105" s="128"/>
      <c r="B105" s="128"/>
      <c r="C105" s="128"/>
      <c r="D105" s="129"/>
      <c r="E105" s="127"/>
      <c r="F105" s="130"/>
      <c r="G105" s="130"/>
      <c r="H105" s="130"/>
      <c r="I105" s="131"/>
      <c r="J105" s="131"/>
    </row>
    <row r="106" spans="1:10" ht="27" customHeight="1">
      <c r="A106" s="128"/>
      <c r="B106" s="128"/>
      <c r="C106" s="128"/>
      <c r="D106" s="129"/>
      <c r="E106" s="127"/>
      <c r="F106" s="130"/>
      <c r="G106" s="130"/>
      <c r="H106" s="130"/>
      <c r="I106" s="131"/>
      <c r="J106" s="131"/>
    </row>
    <row r="107" spans="1:10" ht="27" customHeight="1">
      <c r="A107" s="128"/>
      <c r="B107" s="128"/>
      <c r="C107" s="128"/>
      <c r="D107" s="129"/>
      <c r="E107" s="127"/>
      <c r="F107" s="130"/>
      <c r="G107" s="130"/>
      <c r="H107" s="130"/>
      <c r="I107" s="131"/>
      <c r="J107" s="131"/>
    </row>
    <row r="108" spans="1:10" ht="27" customHeight="1">
      <c r="A108" s="128"/>
      <c r="B108" s="128"/>
      <c r="C108" s="128"/>
      <c r="D108" s="129"/>
      <c r="E108" s="127"/>
      <c r="F108" s="130"/>
      <c r="G108" s="130"/>
      <c r="H108" s="130"/>
      <c r="I108" s="131"/>
      <c r="J108" s="131"/>
    </row>
    <row r="109" spans="1:10" ht="27" customHeight="1">
      <c r="A109" s="128"/>
      <c r="B109" s="128"/>
      <c r="C109" s="128"/>
      <c r="D109" s="129"/>
      <c r="E109" s="127"/>
      <c r="F109" s="130"/>
      <c r="G109" s="130"/>
      <c r="H109" s="130"/>
      <c r="I109" s="131"/>
      <c r="J109" s="131"/>
    </row>
    <row r="110" spans="1:10" ht="27" customHeight="1">
      <c r="A110" s="128"/>
      <c r="B110" s="128"/>
      <c r="C110" s="128"/>
      <c r="D110" s="129"/>
      <c r="E110" s="127"/>
      <c r="F110" s="130"/>
      <c r="G110" s="130"/>
      <c r="H110" s="130"/>
      <c r="I110" s="131"/>
      <c r="J110" s="131"/>
    </row>
    <row r="111" spans="1:10" ht="27" customHeight="1">
      <c r="A111" s="128"/>
      <c r="B111" s="128"/>
      <c r="C111" s="128"/>
      <c r="D111" s="129"/>
      <c r="E111" s="127"/>
      <c r="F111" s="130"/>
      <c r="G111" s="130"/>
      <c r="H111" s="130"/>
      <c r="I111" s="131"/>
      <c r="J111" s="131"/>
    </row>
    <row r="112" spans="1:10" ht="27" customHeight="1">
      <c r="A112" s="128"/>
      <c r="B112" s="128"/>
      <c r="C112" s="128"/>
      <c r="D112" s="129"/>
      <c r="E112" s="127"/>
      <c r="F112" s="130"/>
      <c r="G112" s="130"/>
      <c r="H112" s="130"/>
      <c r="I112" s="131"/>
      <c r="J112" s="131"/>
    </row>
    <row r="113" spans="1:10" ht="27" customHeight="1">
      <c r="A113" s="128"/>
      <c r="B113" s="128"/>
      <c r="C113" s="128"/>
      <c r="D113" s="129"/>
      <c r="E113" s="127"/>
      <c r="F113" s="130"/>
      <c r="G113" s="130"/>
      <c r="H113" s="130"/>
      <c r="I113" s="131"/>
      <c r="J113" s="131"/>
    </row>
    <row r="114" spans="1:10" ht="27" customHeight="1">
      <c r="A114" s="128"/>
      <c r="B114" s="128"/>
      <c r="C114" s="128"/>
      <c r="D114" s="129"/>
      <c r="E114" s="127"/>
      <c r="F114" s="130"/>
      <c r="G114" s="130"/>
      <c r="H114" s="130"/>
      <c r="I114" s="131"/>
      <c r="J114" s="131"/>
    </row>
    <row r="115" spans="1:10" ht="27" customHeight="1">
      <c r="A115" s="124"/>
      <c r="B115" s="123"/>
      <c r="C115" s="123"/>
      <c r="D115" s="125"/>
      <c r="E115" s="126"/>
      <c r="F115" s="132"/>
      <c r="G115" s="132"/>
      <c r="H115" s="132"/>
      <c r="I115" s="133"/>
      <c r="J115" s="133"/>
    </row>
    <row r="116" spans="1:10" ht="27" customHeight="1">
      <c r="A116" s="128"/>
      <c r="B116" s="128"/>
      <c r="C116" s="128"/>
      <c r="D116" s="129"/>
      <c r="E116" s="127"/>
      <c r="F116" s="130"/>
      <c r="G116" s="130"/>
      <c r="H116" s="130"/>
      <c r="I116" s="131"/>
      <c r="J116" s="133"/>
    </row>
    <row r="117" spans="1:10" ht="27" customHeight="1">
      <c r="A117" s="123"/>
      <c r="B117" s="124"/>
      <c r="C117" s="123"/>
      <c r="D117" s="125"/>
      <c r="E117" s="126"/>
      <c r="F117" s="132"/>
      <c r="G117" s="132"/>
      <c r="H117" s="132"/>
      <c r="I117" s="133"/>
      <c r="J117" s="133"/>
    </row>
    <row r="118" spans="1:10" ht="27" customHeight="1">
      <c r="A118" s="124"/>
      <c r="B118" s="123"/>
      <c r="C118" s="123"/>
      <c r="D118" s="125"/>
      <c r="E118" s="126"/>
      <c r="F118" s="132"/>
      <c r="G118" s="132"/>
      <c r="H118" s="132"/>
      <c r="I118" s="133"/>
      <c r="J118" s="133"/>
    </row>
    <row r="119" spans="1:10" ht="27" customHeight="1">
      <c r="A119" s="124"/>
      <c r="B119" s="123"/>
      <c r="C119" s="123"/>
      <c r="D119" s="125"/>
      <c r="E119" s="126"/>
      <c r="F119" s="126"/>
      <c r="G119" s="126"/>
      <c r="H119" s="126"/>
      <c r="I119" s="118"/>
      <c r="J119" s="118"/>
    </row>
    <row r="120" spans="1:10" ht="27" customHeight="1">
      <c r="A120" s="124"/>
      <c r="B120" s="123"/>
      <c r="C120" s="123"/>
      <c r="D120" s="125"/>
      <c r="E120" s="126"/>
      <c r="F120" s="126"/>
      <c r="G120" s="126"/>
      <c r="H120" s="126"/>
      <c r="I120" s="118"/>
      <c r="J120" s="118"/>
    </row>
    <row r="121" spans="1:10" ht="27" customHeight="1">
      <c r="A121" s="128"/>
      <c r="B121" s="128"/>
      <c r="C121" s="128"/>
      <c r="D121" s="129"/>
      <c r="E121" s="127"/>
      <c r="F121" s="130"/>
      <c r="G121" s="130"/>
      <c r="H121" s="130"/>
      <c r="I121" s="131"/>
      <c r="J121" s="131"/>
    </row>
  </sheetData>
  <sheetProtection/>
  <mergeCells count="3">
    <mergeCell ref="B2:C2"/>
    <mergeCell ref="B3:C3"/>
    <mergeCell ref="A1:J1"/>
  </mergeCells>
  <printOptions/>
  <pageMargins left="0.3937007874015748" right="0.3937007874015748" top="0.3937007874015748" bottom="0.3937007874015748" header="0.3937007874015748" footer="0.3937007874015748"/>
  <pageSetup horizontalDpi="600" verticalDpi="600" orientation="portrait" paperSize="9" scale="60" r:id="rId1"/>
  <headerFooter alignWithMargins="0">
    <oddFooter>&amp;L&amp;C&amp;R</oddFooter>
  </headerFooter>
  <colBreaks count="1" manualBreakCount="1">
    <brk id="10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2022-02-18T12:15:30Z</dcterms:created>
  <dcterms:modified xsi:type="dcterms:W3CDTF">2024-03-20T11:34:15Z</dcterms:modified>
  <cp:category/>
  <cp:version/>
  <cp:contentType/>
  <cp:contentStatus/>
</cp:coreProperties>
</file>